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01" activeTab="0"/>
  </bookViews>
  <sheets>
    <sheet name="Blatt1" sheetId="1" r:id="rId1"/>
  </sheets>
  <definedNames>
    <definedName name="_xlnm.Print_Area" localSheetId="0">'Blatt1'!$A$1:$L$163</definedName>
    <definedName name="_xlnm.Print_Titles" localSheetId="0">'Blatt1'!$14:$14</definedName>
  </definedNames>
  <calcPr fullCalcOnLoad="1"/>
</workbook>
</file>

<file path=xl/sharedStrings.xml><?xml version="1.0" encoding="utf-8"?>
<sst xmlns="http://schemas.openxmlformats.org/spreadsheetml/2006/main" count="474" uniqueCount="395">
  <si>
    <t>Email:</t>
  </si>
  <si>
    <t>ANGEBOT</t>
  </si>
  <si>
    <t>Name:</t>
  </si>
  <si>
    <t>für Datum:</t>
  </si>
  <si>
    <t>Anlass der Veranstaltung:</t>
  </si>
  <si>
    <t>25.Geb./Hochzeit/Konfirm./Taufe/Party/Tagung/etc.</t>
  </si>
  <si>
    <t>Sonstiges:</t>
  </si>
  <si>
    <t>Gelbe Felder zum Ausfüllen!</t>
  </si>
  <si>
    <r>
      <t>&gt;</t>
    </r>
    <r>
      <rPr>
        <sz val="12"/>
        <rFont val="Arial"/>
        <family val="2"/>
      </rPr>
      <t xml:space="preserve"> Eine lockere Mischung aus Steh-, Sitz- und Relax-Location</t>
    </r>
  </si>
  <si>
    <t>Leitbild:</t>
  </si>
  <si>
    <t>&gt; ab 25 Jahre</t>
  </si>
  <si>
    <t>geb. am</t>
  </si>
  <si>
    <t>&gt; Nur Raum mieten - Extras wählen</t>
  </si>
  <si>
    <t>&gt; bis 40 Personen</t>
  </si>
  <si>
    <t>Personen Anzahl ca.</t>
  </si>
  <si>
    <t>&gt; rund 100 gemütliche m2 bei 350cm Deckenhöhe im Hauptraum</t>
  </si>
  <si>
    <t>&gt; Raucherbereich im Innenhof (&gt;22h), Diele und straßenseitig</t>
  </si>
  <si>
    <t>&gt; Selfservice oder Catering</t>
  </si>
  <si>
    <t>&gt; Kommunikative und transparente Lautstärke</t>
  </si>
  <si>
    <t>&gt; Mit und ohne Personal</t>
  </si>
  <si>
    <t>Innen</t>
  </si>
  <si>
    <t>Aussen</t>
  </si>
  <si>
    <t>insges. 40</t>
  </si>
  <si>
    <t>&gt; Auf Wunsch "Rund-um-Betreuung"</t>
  </si>
  <si>
    <t>Möglichkeit Plätze:</t>
  </si>
  <si>
    <t>Sitzplätze</t>
  </si>
  <si>
    <t>&gt; W-lan bei Bedarf</t>
  </si>
  <si>
    <t>Reine Stehplätze (Tresen Stehplätze 15)</t>
  </si>
  <si>
    <t>Gruppe</t>
  </si>
  <si>
    <t>Einheit/Posten</t>
  </si>
  <si>
    <t>Preise in €</t>
  </si>
  <si>
    <t>Anzahl</t>
  </si>
  <si>
    <t>Preis/Posten</t>
  </si>
  <si>
    <t>Gastraum</t>
  </si>
  <si>
    <t>Basispreis</t>
  </si>
  <si>
    <t>Bis 40 Personen</t>
  </si>
  <si>
    <t>40 m2</t>
  </si>
  <si>
    <t>Folgt ein Werktag nach So.-/Feiertag: bis 24h</t>
  </si>
  <si>
    <t>Anzahl eintragen</t>
  </si>
  <si>
    <t>1.</t>
  </si>
  <si>
    <t>1. Tag</t>
  </si>
  <si>
    <t>Fr. - So.</t>
  </si>
  <si>
    <t>2.</t>
  </si>
  <si>
    <t>12 - 02h</t>
  </si>
  <si>
    <t>Kernzeit, sonst nach Absprache</t>
  </si>
  <si>
    <t>3.</t>
  </si>
  <si>
    <t>07 - 10h</t>
  </si>
  <si>
    <t>Reinigungszeit, sonst nach Absprache</t>
  </si>
  <si>
    <t>4.</t>
  </si>
  <si>
    <t>2.Tag</t>
  </si>
  <si>
    <t>5.</t>
  </si>
  <si>
    <t>Feiertags</t>
  </si>
  <si>
    <t>Karfreitag;Ruhe, Ostern, 1. Mai, Himmelf., Pfingsten, 3. Okt., Weihn.</t>
  </si>
  <si>
    <t>6.</t>
  </si>
  <si>
    <t>„entspannt ins neue Jahr“</t>
  </si>
  <si>
    <t>Silvester / Neujahr „spezial“</t>
  </si>
  <si>
    <t>30.12.-02.01.</t>
  </si>
  <si>
    <t>7.</t>
  </si>
  <si>
    <t>Tagsüber</t>
  </si>
  <si>
    <t>08 - 16h</t>
  </si>
  <si>
    <t>Mo. - Do. (ausser Feiert.)</t>
  </si>
  <si>
    <t>8.</t>
  </si>
  <si>
    <t>Fr. - So. + Feiertags</t>
  </si>
  <si>
    <t>9.</t>
  </si>
  <si>
    <t>Abends</t>
  </si>
  <si>
    <t>18 - 24h</t>
  </si>
  <si>
    <t>10.</t>
  </si>
  <si>
    <t>So. + Feiertags</t>
  </si>
  <si>
    <t>11.</t>
  </si>
  <si>
    <t>12.</t>
  </si>
  <si>
    <t>Möglichkeit zur Voranlieferung und Kühlung der Getränke 1 Tag vorher</t>
  </si>
  <si>
    <t>nach Verfügbarkeit</t>
  </si>
  <si>
    <t>- Mietpreis beinhaltet Gläser für verschiedene Getränke (Bier, Wein, Sekt, nicht alk. Getränke, Schnaps, etc.)</t>
  </si>
  <si>
    <t xml:space="preserve"> </t>
  </si>
  <si>
    <t>13.</t>
  </si>
  <si>
    <t xml:space="preserve">  (Standardanzahl, Ersatz bei Verlust / Bruch)</t>
  </si>
  <si>
    <t>zusätzlicher Bedarf</t>
  </si>
  <si>
    <t>14.</t>
  </si>
  <si>
    <t>Innenhof</t>
  </si>
  <si>
    <t>Raucherbereich</t>
  </si>
  <si>
    <t>bis 15 Personen</t>
  </si>
  <si>
    <t>30m2</t>
  </si>
  <si>
    <t>bis 22h; bitte Lärmschutz beachten.</t>
  </si>
  <si>
    <t>inkl.</t>
  </si>
  <si>
    <t>15.</t>
  </si>
  <si>
    <t>Küche</t>
  </si>
  <si>
    <t>40m2</t>
  </si>
  <si>
    <t>16.</t>
  </si>
  <si>
    <t>inkl. Kochgeschirr, etc.</t>
  </si>
  <si>
    <t>17.</t>
  </si>
  <si>
    <t>inkl. Geschirr, Besteck, etc.</t>
  </si>
  <si>
    <t>18.</t>
  </si>
  <si>
    <t>Reinigung</t>
  </si>
  <si>
    <t>Wir möchten Ihnen+Ihrem Nachfolger eine saubere Küche im hyg. Standard bieten.</t>
  </si>
  <si>
    <t>19.</t>
  </si>
  <si>
    <t>Daher ist auch hier die Reinigung und Desinfektion obligatorisch und beträgt bei Selbstreinigung min.</t>
  </si>
  <si>
    <t>20.</t>
  </si>
  <si>
    <t>normal</t>
  </si>
  <si>
    <t>21.</t>
  </si>
  <si>
    <t>stark</t>
  </si>
  <si>
    <t>plus zusätzlichen Aufwand</t>
  </si>
  <si>
    <t>22.</t>
  </si>
  <si>
    <t>Kochutensilien, Geschirr, Besteck, etc.</t>
  </si>
  <si>
    <t>0,20€/Teil oder nach Aufwand pro h</t>
  </si>
  <si>
    <t>23.</t>
  </si>
  <si>
    <t>Sonstiges</t>
  </si>
  <si>
    <t>Die Bedingungen der Reinigungspreisliste sind für alle Bereiche auch ohne Unterschrift verbindlich.</t>
  </si>
  <si>
    <t>ZwS1</t>
  </si>
  <si>
    <t>24.</t>
  </si>
  <si>
    <t>Gaststätte</t>
  </si>
  <si>
    <t>Selbstreinigung (Desinfektionspauschale)</t>
  </si>
  <si>
    <t>25.</t>
  </si>
  <si>
    <t>plus zusätzlichen Aufwand (Gläser extra)</t>
  </si>
  <si>
    <t>26.</t>
  </si>
  <si>
    <t>27.</t>
  </si>
  <si>
    <t>WC-Anlagen</t>
  </si>
  <si>
    <t>28.</t>
  </si>
  <si>
    <t>29.</t>
  </si>
  <si>
    <t>ZwS2</t>
  </si>
  <si>
    <t>zusätzlich mietbare Ausstattung:</t>
  </si>
  <si>
    <t>30.</t>
  </si>
  <si>
    <t>Bierzapfanlage, 2 Leit./Zapfhähne</t>
  </si>
  <si>
    <t>31.</t>
  </si>
  <si>
    <t>Musikanlage</t>
  </si>
  <si>
    <t>32.</t>
  </si>
  <si>
    <t>Beamer + fest installierter Leinwand</t>
  </si>
  <si>
    <t>bis 244 x 182cm</t>
  </si>
  <si>
    <t>33.</t>
  </si>
  <si>
    <t>Flachbild-Fernseher</t>
  </si>
  <si>
    <t>Smart-TV, mit Internet, USB, Ultra HD, 4K, 55 Zoll/140cm</t>
  </si>
  <si>
    <t>34.</t>
  </si>
  <si>
    <t xml:space="preserve">Beleuchtung </t>
  </si>
  <si>
    <t>Farbthema // Farbwechsel</t>
  </si>
  <si>
    <t>(z.B. Glasgang, Hof)</t>
  </si>
  <si>
    <t>35.</t>
  </si>
  <si>
    <t>(z.B. Innenraum, Wände, Fenster, Eingang extra)</t>
  </si>
  <si>
    <t>36.</t>
  </si>
  <si>
    <t>Disco</t>
  </si>
  <si>
    <t>(Decke + Tanzfläche)</t>
  </si>
  <si>
    <t>37.</t>
  </si>
  <si>
    <t>Bierzeltgarnitur "Profi"</t>
  </si>
  <si>
    <t>pro Garnitur</t>
  </si>
  <si>
    <t>2 Bänke+1 Tisch</t>
  </si>
  <si>
    <t>4 x innen möglich (max. 40 Sitzpl.)</t>
  </si>
  <si>
    <t>38.</t>
  </si>
  <si>
    <t>Tisch- und Bankhussen für Tischgarnituren</t>
  </si>
  <si>
    <t>Einfach, leger: in weiss, anthrazit, inkl. Waschen</t>
  </si>
  <si>
    <t>39.</t>
  </si>
  <si>
    <t>fast bodenlang</t>
  </si>
  <si>
    <t>Premium:</t>
  </si>
  <si>
    <t>in weiss, grau, d.blau gestreift, inkl. Waschen+Bügeln</t>
  </si>
  <si>
    <t>40.</t>
  </si>
  <si>
    <t>Tisch + 8 Stühle (gepolstert)</t>
  </si>
  <si>
    <t>pro Sitzgruppe</t>
  </si>
  <si>
    <t>(max. 32-37 Sitzplätze insgesamt)</t>
  </si>
  <si>
    <t>41.</t>
  </si>
  <si>
    <t>Tisch- und Stuhlhussen</t>
  </si>
  <si>
    <t>1 Tisch- + 8 Stuhlhussen</t>
  </si>
  <si>
    <t>42.</t>
  </si>
  <si>
    <t>Tischpolster</t>
  </si>
  <si>
    <t>pro Tisch</t>
  </si>
  <si>
    <t>dämpft Gläser- und Geschirrgeräusche, abwischbar</t>
  </si>
  <si>
    <t>43.</t>
  </si>
  <si>
    <t>Sitzpolster für Bankhussen, Stühle aussen</t>
  </si>
  <si>
    <t>Stk.</t>
  </si>
  <si>
    <t>Reinigung bei Bedarf extra</t>
  </si>
  <si>
    <t>44.</t>
  </si>
  <si>
    <t>Stehtisch</t>
  </si>
  <si>
    <t>4+2x vorhanden</t>
  </si>
  <si>
    <t>70/60cm Ø</t>
  </si>
  <si>
    <t>45.</t>
  </si>
  <si>
    <t>Stehtischhussen</t>
  </si>
  <si>
    <t>Stretch: derzeit in weiss, silber, anthrazit</t>
  </si>
  <si>
    <t>46.</t>
  </si>
  <si>
    <t>derzeit in weiss</t>
  </si>
  <si>
    <t>47.</t>
  </si>
  <si>
    <t>Tops</t>
  </si>
  <si>
    <t>Alle Farben auf Wunsch</t>
  </si>
  <si>
    <t>derzeit in blau</t>
  </si>
  <si>
    <t>48.</t>
  </si>
  <si>
    <t>Schleifen</t>
  </si>
  <si>
    <t>derzeit in silber, altgold</t>
  </si>
  <si>
    <t>49.</t>
  </si>
  <si>
    <t>Barstühle</t>
  </si>
  <si>
    <t>Ledergepolstert (k.), grau, chrom</t>
  </si>
  <si>
    <t>50.</t>
  </si>
  <si>
    <t>Teakgarnitur für Innenhof (Tisch+4 Stühle)</t>
  </si>
  <si>
    <t>(8-10 Sitzplätze insgesamt)</t>
  </si>
  <si>
    <t>51.</t>
  </si>
  <si>
    <t>Fleecedecken, für aussen</t>
  </si>
  <si>
    <t>10x vorhanden, rot</t>
  </si>
  <si>
    <t>Reinigung bei Bedarf</t>
  </si>
  <si>
    <t>52.</t>
  </si>
  <si>
    <t>Buffettisch</t>
  </si>
  <si>
    <t>Beistell zur Buffet-Ecke</t>
  </si>
  <si>
    <t>3x vorhanden</t>
  </si>
  <si>
    <t>60x100cm</t>
  </si>
  <si>
    <t>53.</t>
  </si>
  <si>
    <t>Deko / pro Tisch</t>
  </si>
  <si>
    <t>nach Absprache</t>
  </si>
  <si>
    <t>54.</t>
  </si>
  <si>
    <t>Deko / Raum</t>
  </si>
  <si>
    <t>55.</t>
  </si>
  <si>
    <t>Feuerkorb</t>
  </si>
  <si>
    <t>mit Holz</t>
  </si>
  <si>
    <t>(mit Brandschutzaufsicht und Feuerlöscher)</t>
  </si>
  <si>
    <t>56.</t>
  </si>
  <si>
    <t>Heizstrahler</t>
  </si>
  <si>
    <t>Standstrahler mit 1.000W / 2.000W Elektro-Heizleistung</t>
  </si>
  <si>
    <t>57.</t>
  </si>
  <si>
    <t>Laternen</t>
  </si>
  <si>
    <t>4-6 Stk.</t>
  </si>
  <si>
    <t>nach Aufwand, mind.</t>
  </si>
  <si>
    <t>58.</t>
  </si>
  <si>
    <t>Fackeln/ Kerzen/ Windlichter inkl. Laternen</t>
  </si>
  <si>
    <t>rundum des Innenhofes</t>
  </si>
  <si>
    <t>59.</t>
  </si>
  <si>
    <t>Kerzen / Windlichter Tische</t>
  </si>
  <si>
    <t>60.</t>
  </si>
  <si>
    <t>Roter Teppich</t>
  </si>
  <si>
    <t>Eingangsbereich</t>
  </si>
  <si>
    <t>ZwS3</t>
  </si>
  <si>
    <t>zusätzlich buchbarer Service:</t>
  </si>
  <si>
    <t>Sonderservice: Geschirr inkl. Geschirrwagen zum Service und schnellen Transport</t>
  </si>
  <si>
    <t>61.</t>
  </si>
  <si>
    <t>Essteller / Buffetteller / tiefer Teller + Besteck</t>
  </si>
  <si>
    <t>optional (ohne Küche)</t>
  </si>
  <si>
    <t>62.</t>
  </si>
  <si>
    <t>Suppenschale / Dessertschale + Löffel / Dessertlöffel</t>
  </si>
  <si>
    <t>63.</t>
  </si>
  <si>
    <t>Kaffeegeschirr + Dessertlöffel + Kuchengabel</t>
  </si>
  <si>
    <t>64.</t>
  </si>
  <si>
    <t>Veranstaltungsleitung/-betreuung</t>
  </si>
  <si>
    <t>nach Vereinbarung</t>
  </si>
  <si>
    <t>65.</t>
  </si>
  <si>
    <t>Begrüssung-/ Einlasskontrolle</t>
  </si>
  <si>
    <t>extern</t>
  </si>
  <si>
    <t>only manpower</t>
  </si>
  <si>
    <t>auf Nachfrage</t>
  </si>
  <si>
    <t>66.</t>
  </si>
  <si>
    <t>Servicekraft/ Tresenkraft/ Küchenhilfe</t>
  </si>
  <si>
    <t>67.</t>
  </si>
  <si>
    <t>Koch</t>
  </si>
  <si>
    <t>68.</t>
  </si>
  <si>
    <t>Abwasch</t>
  </si>
  <si>
    <t>Geschirr, Besteck, Gläser, etc.</t>
  </si>
  <si>
    <t>69.</t>
  </si>
  <si>
    <t>Grillmöglicht</t>
  </si>
  <si>
    <t>70.</t>
  </si>
  <si>
    <t>ZwS4</t>
  </si>
  <si>
    <t>Catering</t>
  </si>
  <si>
    <t>71.</t>
  </si>
  <si>
    <t>Getränkeausschank</t>
  </si>
  <si>
    <t>only manpower, Kunde stellt Getränke</t>
  </si>
  <si>
    <t>72.</t>
  </si>
  <si>
    <t>Einzelgetränkepreis</t>
  </si>
  <si>
    <t>lt. Getränkepreisliste</t>
  </si>
  <si>
    <t>73.</t>
  </si>
  <si>
    <t>Getränke-Flat / mit / ohne Alkohol</t>
  </si>
  <si>
    <t>74.</t>
  </si>
  <si>
    <t>oder nach Wunsch</t>
  </si>
  <si>
    <t>75.</t>
  </si>
  <si>
    <t>76.</t>
  </si>
  <si>
    <t>77.</t>
  </si>
  <si>
    <t>nach persönlicher Absprache</t>
  </si>
  <si>
    <t>siehe extra Karte (im Auftrag des Mieters, im Aufbau)</t>
  </si>
  <si>
    <t>ZwS5</t>
  </si>
  <si>
    <t>78.</t>
  </si>
  <si>
    <t>Kaution</t>
  </si>
  <si>
    <t>Rest wird nach Gesamtrechnungsstellung und Verrechnung (z.B. Pkt. 96-101) zurück überwiesen.</t>
  </si>
  <si>
    <t>79.</t>
  </si>
  <si>
    <t>und</t>
  </si>
  <si>
    <t>Verrechnet werden könnten z.B. Verbrauch, Reinigungskosten, Ersatz, Verlust, Schäden, etc.</t>
  </si>
  <si>
    <t>80.</t>
  </si>
  <si>
    <t>Anzahlungen</t>
  </si>
  <si>
    <t xml:space="preserve">Die Kaution und Restzahlungen sind 30 Tage vorab zu zahlen. </t>
  </si>
  <si>
    <t>81.</t>
  </si>
  <si>
    <t>Storno:</t>
  </si>
  <si>
    <t>bis</t>
  </si>
  <si>
    <t>Tage</t>
  </si>
  <si>
    <t>der Raummiete (+Küche)</t>
  </si>
  <si>
    <t>82.</t>
  </si>
  <si>
    <t>83.</t>
  </si>
  <si>
    <t>84.</t>
  </si>
  <si>
    <t>darunter</t>
  </si>
  <si>
    <t>85.</t>
  </si>
  <si>
    <r>
      <t>Bei Buchung von "</t>
    </r>
    <r>
      <rPr>
        <b/>
        <sz val="11"/>
        <rFont val="Arial"/>
        <family val="2"/>
      </rPr>
      <t>Zusätzlich mietbare Ausstattungen</t>
    </r>
    <r>
      <rPr>
        <sz val="11"/>
        <rFont val="Arial"/>
        <family val="2"/>
      </rPr>
      <t xml:space="preserve">" sind 30% </t>
    </r>
    <r>
      <rPr>
        <b/>
        <sz val="11"/>
        <rFont val="Arial"/>
        <family val="2"/>
      </rPr>
      <t>Anzahlung</t>
    </r>
    <r>
      <rPr>
        <sz val="11"/>
        <rFont val="Arial"/>
        <family val="2"/>
      </rPr>
      <t xml:space="preserve"> fällig. Restzahlungen sind 30 Tage im voraus zu leisten.</t>
    </r>
  </si>
  <si>
    <t>86.</t>
  </si>
  <si>
    <t>der Leistung</t>
  </si>
  <si>
    <t>87.</t>
  </si>
  <si>
    <t>88.</t>
  </si>
  <si>
    <r>
      <t xml:space="preserve">Bei Buchung von </t>
    </r>
    <r>
      <rPr>
        <b/>
        <sz val="11"/>
        <rFont val="Arial"/>
        <family val="2"/>
      </rPr>
      <t>"Zusätzlich buchbaren Service"</t>
    </r>
    <r>
      <rPr>
        <sz val="11"/>
        <rFont val="Arial"/>
        <family val="2"/>
      </rPr>
      <t xml:space="preserve"> sind 30% </t>
    </r>
    <r>
      <rPr>
        <b/>
        <sz val="11"/>
        <rFont val="Arial"/>
        <family val="2"/>
      </rPr>
      <t>Anzahlung</t>
    </r>
    <r>
      <rPr>
        <sz val="11"/>
        <rFont val="Arial"/>
        <family val="2"/>
      </rPr>
      <t xml:space="preserve"> fällig. Restzahlungen sind 30 Tage im voraus zu leisten.</t>
    </r>
  </si>
  <si>
    <t>89.</t>
  </si>
  <si>
    <t>90.</t>
  </si>
  <si>
    <t>91.</t>
  </si>
  <si>
    <t>92.</t>
  </si>
  <si>
    <t>93.</t>
  </si>
  <si>
    <t>94.</t>
  </si>
  <si>
    <t>95.</t>
  </si>
  <si>
    <t>„Rauchen im Gastraum“</t>
  </si>
  <si>
    <t>Feststellung durch mind. 3 neutrale Zeugen</t>
  </si>
  <si>
    <t>Zählerstand</t>
  </si>
  <si>
    <t>alt</t>
  </si>
  <si>
    <t>neu</t>
  </si>
  <si>
    <t>(Rundungsdifferenzen)</t>
  </si>
  <si>
    <t>Summe Storno</t>
  </si>
  <si>
    <t>ZwS6</t>
  </si>
  <si>
    <t>96.</t>
  </si>
  <si>
    <t>Verbrauch</t>
  </si>
  <si>
    <t>Wasser</t>
  </si>
  <si>
    <t>nach Verbrauch</t>
  </si>
  <si>
    <t>97.</t>
  </si>
  <si>
    <t>Gas + NK</t>
  </si>
  <si>
    <t>(Heizung, Warmwasserbereitung, Kochen)</t>
  </si>
  <si>
    <t>98.</t>
  </si>
  <si>
    <t>Strom</t>
  </si>
  <si>
    <t>99.</t>
  </si>
  <si>
    <t>Abfall</t>
  </si>
  <si>
    <t>Restabfall</t>
  </si>
  <si>
    <t>je Sack</t>
  </si>
  <si>
    <t>vom Mieter zurückgelassener Müll</t>
  </si>
  <si>
    <t>Selbstkostenpreis EBL</t>
  </si>
  <si>
    <t>100.</t>
  </si>
  <si>
    <t>Verlust/Bruch</t>
  </si>
  <si>
    <t>tagesaktuell, anteilig Porto</t>
  </si>
  <si>
    <t>101.</t>
  </si>
  <si>
    <t>ZwS7</t>
  </si>
  <si>
    <t>Raummiete</t>
  </si>
  <si>
    <t>Bei Buchung ist die Raummiete im voraus fällig. Eine bindende Zusage ist nur damit möglich.</t>
  </si>
  <si>
    <t>Sie mieten eine hochwertige Lokalität mit professioneller Thekentechnik, Kühltheke, Zapfanlage und sonstigen Geräten. (Untervermietung ausgeschlossen).</t>
  </si>
  <si>
    <t>Die Bedienung und Pflege der Geräte ist nicht immer einfach und bedarf professioneller Regeln.</t>
  </si>
  <si>
    <t>+</t>
  </si>
  <si>
    <t>Die Reinigung einer Zapfanlage ist eine Kunst für sich und bedarf Professionalität, die auch gesetzlich regelmäßig dokumentiert wird.</t>
  </si>
  <si>
    <t>Die bindenden Bestandteile der Reinigungspreisliste haben auch hier ohne extra Unterschrift Bestand im Gesamtvertrag.</t>
  </si>
  <si>
    <t>Reinigung Räumlichkeiten:</t>
  </si>
  <si>
    <t>Wir möchten jedem Nutzer eine gleichbleibende, hohe Qualität bieten, daher ist die Reinigung und</t>
  </si>
  <si>
    <t>Desinfektion Gaststätte und WCs obligatorisch und beträgt bei Selbstreinigung min. s.o.</t>
  </si>
  <si>
    <t>Gesamt</t>
  </si>
  <si>
    <t xml:space="preserve">Sie müssen sich nicht das Essen kommen lassen, ein großzügiges Buffet bestellen, </t>
  </si>
  <si>
    <t xml:space="preserve">Sie müssen sich nicht für Servicekräfte und Bedienungen entscheiden - </t>
  </si>
  <si>
    <t>-Anzahlung1</t>
  </si>
  <si>
    <t xml:space="preserve">Sie KÖNNEN mit uns ein Gesamtkonzept absprechen, aber: </t>
  </si>
  <si>
    <t>-Anzahlung2</t>
  </si>
  <si>
    <t>Sie können, wenn Sie möchten, einen Caterer Ihrer Wahl nehmen oder sich selbst verköstigen und sogar die Küche extra mieten.</t>
  </si>
  <si>
    <t>Sie können Ihre Getränke selbst einkaufen - oder einen unserer Lieferanten wählen -  (Einzelpreise / Getränke-Flat)</t>
  </si>
  <si>
    <t>ZwSu</t>
  </si>
  <si>
    <t>Bei Interesse oder Fragen kontaktieren Sie uns einfach per Anruf, Email oder über das Kontakt-Formular, bei Wunsch mit Callback.</t>
  </si>
  <si>
    <t>Sie vermissen einen Partner ? Kein Problem - sprechen Sie uns einfach an und wir werden uns um eine Kontaktaufnahme kümmern.</t>
  </si>
  <si>
    <t>-Restsumme 30 Tage</t>
  </si>
  <si>
    <t>Ihr Vorteil bei uns vor Ort:</t>
  </si>
  <si>
    <t>&gt; Ein Ansprechpartner - von Anfang bis Ende!</t>
  </si>
  <si>
    <t>+Mietsicherheit</t>
  </si>
  <si>
    <r>
      <t xml:space="preserve">&gt;  </t>
    </r>
    <r>
      <rPr>
        <sz val="10"/>
        <rFont val="Arial"/>
        <family val="2"/>
      </rPr>
      <t>Persönliche Betreuung für die gesamte Veranstaltung vor Ort – auch mit Extrawünschen, vereinbar.</t>
    </r>
  </si>
  <si>
    <t>&gt; Gründliche Einweisung (bei Fragen, bitte einfach fragen, dafür sind wir auch da!)</t>
  </si>
  <si>
    <t>&gt; Technikprobleme werden möglichst sofort und schnell behoben.</t>
  </si>
  <si>
    <t>-Restzahlung</t>
  </si>
  <si>
    <t>GESAMT</t>
  </si>
  <si>
    <t xml:space="preserve">Sollte es unvorhergesehen, trotz ständiger Wartung, zu einem Ausfall Technik/Inventar/höherer Gewalt (Stromausfall, Versorgung ext., Feuer, Tod, etc.) </t>
  </si>
  <si>
    <t xml:space="preserve">  kommen, sind wir nicht regresspflichtig. Lärmschutz ist auf menschlichem Niveau zu achten. Kompletter Haftungs-/Regressausschluss des Vermieters.</t>
  </si>
  <si>
    <t>ENDverrechnung MS</t>
  </si>
  <si>
    <t xml:space="preserve">Bei Verzug der Reinigungs- und Aufräumarbeiten zur Übergabe, besonders bei einem Anschlusstermin der gebuchten Lokalität, </t>
  </si>
  <si>
    <t>- Rest GESAMT</t>
  </si>
  <si>
    <t xml:space="preserve">   sind die Kosten der Reinigung und Aufräumarbeiten voll zu tragen. Ebenso evtl. Regress des Nachmieters.</t>
  </si>
  <si>
    <t>- ZwS6</t>
  </si>
  <si>
    <t>Der Vermieter und seine Beauftragten haben jederzeit Zutrittsrecht zur Veranstaltung und stehen über dem Hausrecht der Veranstaltung.</t>
  </si>
  <si>
    <t>- ZwS7</t>
  </si>
  <si>
    <t>Die Mietpreisliste samt Bestandteile und evtl. zusätzlich buchbare Ausstattungen und buchbaren Service sind Bestand des Mietvertrages.</t>
  </si>
  <si>
    <t>+Guthaben / -Ford.</t>
  </si>
  <si>
    <t>Bei Verlust der Schlüssel hat der Mieter die Folgekosten, sowie den Ersatz der Schliessanlagen des Hauses zu tragen, mindestens jedoch 500,-€.</t>
  </si>
  <si>
    <t>Die Hausordnung ist anerkannter Bestandteil des Vertrages. Haftungsausschluss des Vermieters jeglicher Art, Salvatorische Klausel.</t>
  </si>
  <si>
    <t>Lübeck,</t>
  </si>
  <si>
    <t>Der Mieter sorgt für eine ausreichende Versicherung, so auch für eine Haftpflicht- und Veranstaltungsversicherung. Ausweispapiere bitte mitbringen.</t>
  </si>
  <si>
    <t xml:space="preserve">AGB und Vertraulichkeitspflicht beiderseits inkl., diese Verpflichtungen gelten auch nachvertraglich. Aktuelle AGBs am Veranstaltungstag. </t>
  </si>
  <si>
    <t>Mieter</t>
  </si>
  <si>
    <t>Zahlungsarten:</t>
  </si>
  <si>
    <t>bar oder per Überweisung, IBAN siehe Mietvertrag.</t>
  </si>
  <si>
    <t>Gerichtsstand Lübeck, Vermieter nicht privat haftend.</t>
  </si>
  <si>
    <t>*1) Bierfassanschluss:</t>
  </si>
  <si>
    <t>www.harald-karow.de/keg-liste.htm</t>
  </si>
  <si>
    <t>(Keg-Fassanschluss erfragen; Flach, Korb, Privatbrauerei)</t>
  </si>
  <si>
    <t>Vermieter</t>
  </si>
  <si>
    <t>Ordnungswidrigkeit</t>
  </si>
  <si>
    <t>Möglichkeit zur Abholung des Leergut am Montag</t>
  </si>
  <si>
    <t>inkl. Kohlensäure und gesetzlicher Reinigung/Wartung/Anschluss *1)</t>
  </si>
  <si>
    <t>Laptop inkl. Internet, W-lan, Verstärker, Boxen</t>
  </si>
  <si>
    <t>(mit Brandschutzaufsicht und Feuerlöscher oder bei Catering)</t>
  </si>
  <si>
    <r>
      <t xml:space="preserve">Bei Buchung von </t>
    </r>
    <r>
      <rPr>
        <b/>
        <sz val="12"/>
        <rFont val="Arial"/>
        <family val="2"/>
      </rPr>
      <t>"Catering"</t>
    </r>
    <r>
      <rPr>
        <sz val="12"/>
        <rFont val="Arial"/>
        <family val="2"/>
      </rPr>
      <t xml:space="preserve"> sind 40% </t>
    </r>
    <r>
      <rPr>
        <b/>
        <sz val="12"/>
        <rFont val="Arial"/>
        <family val="2"/>
      </rPr>
      <t>Anzahlung</t>
    </r>
    <r>
      <rPr>
        <sz val="12"/>
        <rFont val="Arial"/>
        <family val="2"/>
      </rPr>
      <t xml:space="preserve"> fällig. Restzahlungen sind 30 Tage im voraus zu leisten.</t>
    </r>
  </si>
  <si>
    <t>Storno 83:</t>
  </si>
  <si>
    <t>Storno 95:</t>
  </si>
  <si>
    <t>Storno 104:</t>
  </si>
  <si>
    <t>Anzahlung Rest</t>
  </si>
  <si>
    <t>inkl. Nebenkosten</t>
  </si>
  <si>
    <t>R.</t>
  </si>
  <si>
    <t xml:space="preserve"> -</t>
  </si>
  <si>
    <t>Abzug von der Mietsicherheit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</si>
</sst>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&quot;"/>
    <numFmt numFmtId="165" formatCode="#,##0.00&quot; €/p.P.&quot;"/>
    <numFmt numFmtId="166" formatCode="#,##0.00&quot; €/h&quot;"/>
    <numFmt numFmtId="167" formatCode="#,##0.00\ [$€-407];[Red]\-#,##0.00\ [$€-407]"/>
    <numFmt numFmtId="168" formatCode="0.0"/>
    <numFmt numFmtId="169" formatCode="#,##0.00&quot; €/m3&quot;"/>
    <numFmt numFmtId="170" formatCode="#,##0.00&quot; €/kwh&quot;"/>
    <numFmt numFmtId="171" formatCode="#,##0.00&quot; €/Stk.&quot;"/>
    <numFmt numFmtId="172" formatCode="#,##0.00&quot; €&quot;"/>
    <numFmt numFmtId="173" formatCode="#,##0.00\ _€"/>
  </numFmts>
  <fonts count="1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53"/>
      <name val="Arial"/>
      <family val="2"/>
    </font>
    <font>
      <sz val="12"/>
      <name val="Kino MT"/>
      <family val="5"/>
    </font>
    <font>
      <b/>
      <sz val="11"/>
      <name val="Arial"/>
      <family val="2"/>
    </font>
    <font>
      <b/>
      <i/>
      <sz val="12"/>
      <color indexed="10"/>
      <name val="Arial"/>
      <family val="2"/>
    </font>
    <font>
      <sz val="6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"/>
      <name val="Kino MT"/>
      <family val="5"/>
    </font>
    <font>
      <u val="single"/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1" fillId="2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>
      <alignment/>
      <protection/>
    </xf>
    <xf numFmtId="49" fontId="3" fillId="2" borderId="0" xfId="0" applyNumberFormat="1" applyFont="1" applyFill="1" applyAlignment="1" applyProtection="1">
      <alignment horizontal="left"/>
      <protection locked="0"/>
    </xf>
    <xf numFmtId="0" fontId="0" fillId="2" borderId="0" xfId="0" applyFill="1" applyAlignment="1">
      <alignment/>
    </xf>
    <xf numFmtId="49" fontId="1" fillId="2" borderId="0" xfId="0" applyNumberFormat="1" applyFont="1" applyFill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right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/>
      <protection/>
    </xf>
    <xf numFmtId="0" fontId="1" fillId="2" borderId="9" xfId="0" applyNumberFormat="1" applyFont="1" applyFill="1" applyBorder="1" applyAlignment="1" applyProtection="1">
      <alignment/>
      <protection locked="0"/>
    </xf>
    <xf numFmtId="164" fontId="1" fillId="0" borderId="12" xfId="0" applyNumberFormat="1" applyFont="1" applyFill="1" applyBorder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164" fontId="1" fillId="2" borderId="11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right"/>
      <protection/>
    </xf>
    <xf numFmtId="9" fontId="1" fillId="0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0" fillId="0" borderId="11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right"/>
      <protection/>
    </xf>
    <xf numFmtId="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164" fontId="1" fillId="0" borderId="12" xfId="0" applyNumberFormat="1" applyFont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 horizontal="right"/>
      <protection/>
    </xf>
    <xf numFmtId="0" fontId="1" fillId="2" borderId="9" xfId="0" applyFont="1" applyFill="1" applyBorder="1" applyAlignment="1" applyProtection="1">
      <alignment/>
      <protection locked="0"/>
    </xf>
    <xf numFmtId="164" fontId="1" fillId="0" borderId="11" xfId="0" applyNumberFormat="1" applyFont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 locked="0"/>
    </xf>
    <xf numFmtId="164" fontId="1" fillId="0" borderId="11" xfId="0" applyNumberFormat="1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164" fontId="1" fillId="0" borderId="19" xfId="0" applyNumberFormat="1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7" fillId="0" borderId="5" xfId="0" applyFont="1" applyBorder="1" applyAlignment="1" applyProtection="1">
      <alignment horizontal="center" wrapText="1" shrinkToFit="1"/>
      <protection/>
    </xf>
    <xf numFmtId="164" fontId="1" fillId="0" borderId="6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 locked="0"/>
    </xf>
    <xf numFmtId="164" fontId="1" fillId="0" borderId="6" xfId="0" applyNumberFormat="1" applyFont="1" applyFill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wrapText="1" shrinkToFit="1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164" fontId="1" fillId="2" borderId="20" xfId="0" applyNumberFormat="1" applyFont="1" applyFill="1" applyBorder="1" applyAlignment="1" applyProtection="1">
      <alignment/>
      <protection locked="0"/>
    </xf>
    <xf numFmtId="0" fontId="1" fillId="2" borderId="17" xfId="0" applyFont="1" applyFill="1" applyBorder="1" applyAlignment="1" applyProtection="1">
      <alignment/>
      <protection locked="0"/>
    </xf>
    <xf numFmtId="164" fontId="1" fillId="0" borderId="20" xfId="0" applyNumberFormat="1" applyFont="1" applyFill="1" applyBorder="1" applyAlignment="1" applyProtection="1">
      <alignment horizontal="right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164" fontId="1" fillId="0" borderId="22" xfId="0" applyNumberFormat="1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164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164" fontId="1" fillId="2" borderId="11" xfId="0" applyNumberFormat="1" applyFont="1" applyFill="1" applyBorder="1" applyAlignment="1" applyProtection="1">
      <alignment/>
      <protection locked="0"/>
    </xf>
    <xf numFmtId="164" fontId="1" fillId="0" borderId="11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164" fontId="1" fillId="0" borderId="11" xfId="0" applyNumberFormat="1" applyFont="1" applyFill="1" applyBorder="1" applyAlignment="1" applyProtection="1">
      <alignment horizontal="right"/>
      <protection/>
    </xf>
    <xf numFmtId="164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28" xfId="0" applyNumberFormat="1" applyFont="1" applyFill="1" applyBorder="1" applyAlignment="1" applyProtection="1">
      <alignment/>
      <protection/>
    </xf>
    <xf numFmtId="164" fontId="1" fillId="0" borderId="19" xfId="0" applyNumberFormat="1" applyFont="1" applyFill="1" applyBorder="1" applyAlignment="1" applyProtection="1">
      <alignment/>
      <protection/>
    </xf>
    <xf numFmtId="0" fontId="1" fillId="0" borderId="29" xfId="0" applyNumberFormat="1" applyFont="1" applyFill="1" applyBorder="1" applyAlignment="1" applyProtection="1">
      <alignment/>
      <protection/>
    </xf>
    <xf numFmtId="164" fontId="9" fillId="0" borderId="23" xfId="0" applyNumberFormat="1" applyFont="1" applyBorder="1" applyAlignment="1" applyProtection="1">
      <alignment horizontal="right"/>
      <protection/>
    </xf>
    <xf numFmtId="165" fontId="1" fillId="2" borderId="11" xfId="0" applyNumberFormat="1" applyFont="1" applyFill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2" borderId="30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/>
    </xf>
    <xf numFmtId="165" fontId="1" fillId="2" borderId="26" xfId="0" applyNumberFormat="1" applyFont="1" applyFill="1" applyBorder="1" applyAlignment="1" applyProtection="1">
      <alignment/>
      <protection locked="0"/>
    </xf>
    <xf numFmtId="166" fontId="1" fillId="2" borderId="26" xfId="0" applyNumberFormat="1" applyFont="1" applyFill="1" applyBorder="1" applyAlignment="1" applyProtection="1">
      <alignment/>
      <protection locked="0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25" xfId="0" applyNumberFormat="1" applyFont="1" applyFill="1" applyBorder="1" applyAlignment="1" applyProtection="1">
      <alignment/>
      <protection/>
    </xf>
    <xf numFmtId="0" fontId="1" fillId="2" borderId="30" xfId="0" applyNumberFormat="1" applyFont="1" applyFill="1" applyBorder="1" applyAlignment="1" applyProtection="1">
      <alignment/>
      <protection locked="0"/>
    </xf>
    <xf numFmtId="166" fontId="1" fillId="0" borderId="11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33" xfId="0" applyNumberFormat="1" applyFont="1" applyFill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164" fontId="1" fillId="2" borderId="34" xfId="0" applyNumberFormat="1" applyFont="1" applyFill="1" applyBorder="1" applyAlignment="1" applyProtection="1">
      <alignment/>
      <protection locked="0"/>
    </xf>
    <xf numFmtId="0" fontId="1" fillId="2" borderId="17" xfId="0" applyNumberFormat="1" applyFont="1" applyFill="1" applyBorder="1" applyAlignment="1" applyProtection="1">
      <alignment/>
      <protection locked="0"/>
    </xf>
    <xf numFmtId="164" fontId="1" fillId="0" borderId="20" xfId="0" applyNumberFormat="1" applyFont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5" xfId="0" applyNumberFormat="1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36" xfId="0" applyNumberFormat="1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/>
      <protection/>
    </xf>
    <xf numFmtId="164" fontId="1" fillId="2" borderId="37" xfId="0" applyNumberFormat="1" applyFont="1" applyFill="1" applyBorder="1" applyAlignment="1" applyProtection="1">
      <alignment/>
      <protection locked="0"/>
    </xf>
    <xf numFmtId="0" fontId="1" fillId="2" borderId="35" xfId="0" applyNumberFormat="1" applyFont="1" applyFill="1" applyBorder="1" applyAlignment="1" applyProtection="1">
      <alignment/>
      <protection locked="0"/>
    </xf>
    <xf numFmtId="164" fontId="1" fillId="0" borderId="38" xfId="0" applyNumberFormat="1" applyFont="1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164" fontId="1" fillId="0" borderId="38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164" fontId="1" fillId="2" borderId="19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2" fillId="0" borderId="39" xfId="0" applyNumberFormat="1" applyFont="1" applyFill="1" applyBorder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/>
      <protection/>
    </xf>
    <xf numFmtId="164" fontId="1" fillId="4" borderId="12" xfId="0" applyNumberFormat="1" applyFont="1" applyFill="1" applyBorder="1" applyAlignment="1" applyProtection="1">
      <alignment horizontal="right"/>
      <protection/>
    </xf>
    <xf numFmtId="0" fontId="8" fillId="0" borderId="9" xfId="0" applyNumberFormat="1" applyFont="1" applyFill="1" applyBorder="1" applyAlignment="1" applyProtection="1">
      <alignment/>
      <protection/>
    </xf>
    <xf numFmtId="164" fontId="1" fillId="4" borderId="9" xfId="0" applyNumberFormat="1" applyFont="1" applyFill="1" applyBorder="1" applyAlignment="1" applyProtection="1">
      <alignment/>
      <protection/>
    </xf>
    <xf numFmtId="164" fontId="1" fillId="5" borderId="12" xfId="0" applyNumberFormat="1" applyFont="1" applyFill="1" applyBorder="1" applyAlignment="1" applyProtection="1">
      <alignment/>
      <protection/>
    </xf>
    <xf numFmtId="164" fontId="1" fillId="4" borderId="12" xfId="0" applyNumberFormat="1" applyFont="1" applyFill="1" applyBorder="1" applyAlignment="1" applyProtection="1">
      <alignment/>
      <protection/>
    </xf>
    <xf numFmtId="164" fontId="1" fillId="5" borderId="12" xfId="0" applyNumberFormat="1" applyFont="1" applyFill="1" applyBorder="1" applyAlignment="1" applyProtection="1">
      <alignment horizontal="right"/>
      <protection/>
    </xf>
    <xf numFmtId="164" fontId="1" fillId="0" borderId="9" xfId="0" applyNumberFormat="1" applyFont="1" applyFill="1" applyBorder="1" applyAlignment="1" applyProtection="1">
      <alignment/>
      <protection/>
    </xf>
    <xf numFmtId="164" fontId="1" fillId="0" borderId="11" xfId="0" applyNumberFormat="1" applyFont="1" applyFill="1" applyBorder="1" applyAlignment="1" applyProtection="1">
      <alignment/>
      <protection locked="0"/>
    </xf>
    <xf numFmtId="9" fontId="1" fillId="0" borderId="18" xfId="0" applyNumberFormat="1" applyFont="1" applyFill="1" applyBorder="1" applyAlignment="1" applyProtection="1">
      <alignment/>
      <protection/>
    </xf>
    <xf numFmtId="164" fontId="1" fillId="0" borderId="19" xfId="0" applyNumberFormat="1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/>
    </xf>
    <xf numFmtId="164" fontId="1" fillId="4" borderId="20" xfId="0" applyNumberFormat="1" applyFont="1" applyFill="1" applyBorder="1" applyAlignment="1" applyProtection="1">
      <alignment horizontal="right"/>
      <protection/>
    </xf>
    <xf numFmtId="0" fontId="1" fillId="0" borderId="40" xfId="0" applyNumberFormat="1" applyFont="1" applyFill="1" applyBorder="1" applyAlignment="1" applyProtection="1">
      <alignment/>
      <protection/>
    </xf>
    <xf numFmtId="0" fontId="1" fillId="0" borderId="40" xfId="0" applyFont="1" applyBorder="1" applyAlignment="1" applyProtection="1">
      <alignment/>
      <protection/>
    </xf>
    <xf numFmtId="0" fontId="1" fillId="0" borderId="41" xfId="0" applyNumberFormat="1" applyFont="1" applyFill="1" applyBorder="1" applyAlignment="1" applyProtection="1">
      <alignment/>
      <protection/>
    </xf>
    <xf numFmtId="9" fontId="1" fillId="0" borderId="41" xfId="0" applyNumberFormat="1" applyFont="1" applyFill="1" applyBorder="1" applyAlignment="1" applyProtection="1">
      <alignment/>
      <protection/>
    </xf>
    <xf numFmtId="164" fontId="1" fillId="0" borderId="41" xfId="0" applyNumberFormat="1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/>
      <protection/>
    </xf>
    <xf numFmtId="164" fontId="1" fillId="0" borderId="41" xfId="0" applyNumberFormat="1" applyFont="1" applyFill="1" applyBorder="1" applyAlignment="1" applyProtection="1">
      <alignment horizontal="right"/>
      <protection/>
    </xf>
    <xf numFmtId="167" fontId="1" fillId="0" borderId="19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right"/>
      <protection/>
    </xf>
    <xf numFmtId="168" fontId="1" fillId="2" borderId="4" xfId="0" applyNumberFormat="1" applyFont="1" applyFill="1" applyBorder="1" applyAlignment="1" applyProtection="1">
      <alignment/>
      <protection locked="0"/>
    </xf>
    <xf numFmtId="168" fontId="1" fillId="2" borderId="4" xfId="0" applyNumberFormat="1" applyFont="1" applyFill="1" applyBorder="1" applyAlignment="1" applyProtection="1">
      <alignment/>
      <protection locked="0"/>
    </xf>
    <xf numFmtId="169" fontId="1" fillId="0" borderId="5" xfId="0" applyNumberFormat="1" applyFont="1" applyFill="1" applyBorder="1" applyAlignment="1" applyProtection="1">
      <alignment horizontal="left"/>
      <protection/>
    </xf>
    <xf numFmtId="168" fontId="1" fillId="0" borderId="42" xfId="0" applyNumberFormat="1" applyFont="1" applyFill="1" applyBorder="1" applyAlignment="1" applyProtection="1">
      <alignment/>
      <protection/>
    </xf>
    <xf numFmtId="0" fontId="1" fillId="0" borderId="39" xfId="0" applyNumberFormat="1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168" fontId="1" fillId="2" borderId="10" xfId="0" applyNumberFormat="1" applyFont="1" applyFill="1" applyBorder="1" applyAlignment="1" applyProtection="1">
      <alignment/>
      <protection locked="0"/>
    </xf>
    <xf numFmtId="168" fontId="1" fillId="2" borderId="10" xfId="0" applyNumberFormat="1" applyFont="1" applyFill="1" applyBorder="1" applyAlignment="1" applyProtection="1">
      <alignment/>
      <protection locked="0"/>
    </xf>
    <xf numFmtId="169" fontId="1" fillId="0" borderId="11" xfId="0" applyNumberFormat="1" applyFont="1" applyFill="1" applyBorder="1" applyAlignment="1" applyProtection="1">
      <alignment horizontal="left"/>
      <protection/>
    </xf>
    <xf numFmtId="168" fontId="1" fillId="0" borderId="9" xfId="0" applyNumberFormat="1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36" xfId="0" applyFont="1" applyFill="1" applyBorder="1" applyAlignment="1" applyProtection="1">
      <alignment horizontal="right"/>
      <protection/>
    </xf>
    <xf numFmtId="168" fontId="1" fillId="2" borderId="36" xfId="0" applyNumberFormat="1" applyFont="1" applyFill="1" applyBorder="1" applyAlignment="1" applyProtection="1">
      <alignment/>
      <protection locked="0"/>
    </xf>
    <xf numFmtId="168" fontId="1" fillId="2" borderId="36" xfId="0" applyNumberFormat="1" applyFont="1" applyFill="1" applyBorder="1" applyAlignment="1" applyProtection="1">
      <alignment/>
      <protection locked="0"/>
    </xf>
    <xf numFmtId="170" fontId="1" fillId="0" borderId="37" xfId="0" applyNumberFormat="1" applyFont="1" applyFill="1" applyBorder="1" applyAlignment="1" applyProtection="1">
      <alignment horizontal="left"/>
      <protection/>
    </xf>
    <xf numFmtId="168" fontId="1" fillId="0" borderId="35" xfId="0" applyNumberFormat="1" applyFont="1" applyFill="1" applyBorder="1" applyAlignment="1" applyProtection="1">
      <alignment/>
      <protection/>
    </xf>
    <xf numFmtId="164" fontId="1" fillId="0" borderId="38" xfId="0" applyNumberFormat="1" applyFont="1" applyFill="1" applyBorder="1" applyAlignment="1" applyProtection="1">
      <alignment horizontal="right"/>
      <protection/>
    </xf>
    <xf numFmtId="0" fontId="1" fillId="0" borderId="9" xfId="0" applyNumberFormat="1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171" fontId="1" fillId="0" borderId="12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righ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164" fontId="1" fillId="2" borderId="19" xfId="0" applyNumberFormat="1" applyFont="1" applyFill="1" applyBorder="1" applyAlignment="1" applyProtection="1">
      <alignment/>
      <protection locked="0"/>
    </xf>
    <xf numFmtId="0" fontId="1" fillId="2" borderId="17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43" xfId="0" applyFont="1" applyBorder="1" applyAlignment="1" applyProtection="1">
      <alignment/>
      <protection/>
    </xf>
    <xf numFmtId="164" fontId="1" fillId="0" borderId="43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164" fontId="1" fillId="2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44" xfId="0" applyFont="1" applyBorder="1" applyAlignment="1" applyProtection="1">
      <alignment/>
      <protection/>
    </xf>
    <xf numFmtId="172" fontId="1" fillId="0" borderId="44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172" fontId="1" fillId="0" borderId="0" xfId="0" applyNumberFormat="1" applyFont="1" applyAlignment="1" applyProtection="1">
      <alignment/>
      <protection/>
    </xf>
    <xf numFmtId="172" fontId="1" fillId="0" borderId="45" xfId="0" applyNumberFormat="1" applyFont="1" applyBorder="1" applyAlignment="1" applyProtection="1">
      <alignment/>
      <protection/>
    </xf>
    <xf numFmtId="14" fontId="1" fillId="2" borderId="46" xfId="0" applyNumberFormat="1" applyFont="1" applyFill="1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" fillId="0" borderId="46" xfId="0" applyFont="1" applyBorder="1" applyAlignment="1" applyProtection="1">
      <alignment/>
      <protection/>
    </xf>
    <xf numFmtId="0" fontId="12" fillId="0" borderId="0" xfId="17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164" fontId="1" fillId="0" borderId="47" xfId="0" applyNumberFormat="1" applyFont="1" applyBorder="1" applyAlignment="1" applyProtection="1">
      <alignment/>
      <protection/>
    </xf>
    <xf numFmtId="173" fontId="1" fillId="3" borderId="0" xfId="0" applyNumberFormat="1" applyFont="1" applyFill="1" applyAlignment="1" applyProtection="1">
      <alignment/>
      <protection/>
    </xf>
    <xf numFmtId="173" fontId="1" fillId="5" borderId="0" xfId="0" applyNumberFormat="1" applyFont="1" applyFill="1" applyAlignment="1" applyProtection="1">
      <alignment/>
      <protection/>
    </xf>
    <xf numFmtId="164" fontId="1" fillId="0" borderId="0" xfId="0" applyNumberFormat="1" applyFont="1" applyAlignment="1" applyProtection="1">
      <alignment/>
      <protection locked="0"/>
    </xf>
    <xf numFmtId="164" fontId="1" fillId="0" borderId="48" xfId="0" applyNumberFormat="1" applyFont="1" applyFill="1" applyBorder="1" applyAlignment="1" applyProtection="1">
      <alignment/>
      <protection/>
    </xf>
    <xf numFmtId="14" fontId="1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4</xdr:col>
      <xdr:colOff>781050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8575"/>
          <a:ext cx="45815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rald-karow.de/keg-list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5"/>
  <sheetViews>
    <sheetView tabSelected="1" workbookViewId="0" topLeftCell="A1">
      <selection activeCell="J1" sqref="J1"/>
    </sheetView>
  </sheetViews>
  <sheetFormatPr defaultColWidth="11.421875" defaultRowHeight="12.75"/>
  <cols>
    <col min="1" max="1" width="3.57421875" style="1" customWidth="1"/>
    <col min="2" max="2" width="12.7109375" style="2" customWidth="1"/>
    <col min="3" max="3" width="13.57421875" style="2" customWidth="1"/>
    <col min="4" max="4" width="30.7109375" style="2" customWidth="1"/>
    <col min="5" max="5" width="12.57421875" style="2" customWidth="1"/>
    <col min="6" max="6" width="11.00390625" style="2" customWidth="1"/>
    <col min="7" max="7" width="10.8515625" style="2" customWidth="1"/>
    <col min="8" max="8" width="22.00390625" style="2" customWidth="1"/>
    <col min="9" max="10" width="13.00390625" style="2" customWidth="1"/>
    <col min="11" max="12" width="12.7109375" style="2" customWidth="1"/>
    <col min="13" max="16384" width="11.421875" style="2" customWidth="1"/>
  </cols>
  <sheetData>
    <row r="1" spans="2:10" ht="15.75">
      <c r="B1" s="1"/>
      <c r="C1" s="1"/>
      <c r="G1" s="2" t="s">
        <v>0</v>
      </c>
      <c r="H1" s="3"/>
      <c r="I1" s="3"/>
      <c r="J1" s="4" t="s">
        <v>1</v>
      </c>
    </row>
    <row r="2" spans="2:12" ht="15">
      <c r="B2" s="1"/>
      <c r="C2" s="1"/>
      <c r="G2" s="2" t="s">
        <v>2</v>
      </c>
      <c r="H2" s="5"/>
      <c r="I2" s="5"/>
      <c r="J2" s="2" t="s">
        <v>3</v>
      </c>
      <c r="K2" s="235">
        <v>43374</v>
      </c>
      <c r="L2" s="235"/>
    </row>
    <row r="3" spans="2:12" ht="15">
      <c r="B3" s="1"/>
      <c r="C3" s="1"/>
      <c r="G3" s="2" t="s">
        <v>4</v>
      </c>
      <c r="I3" s="236" t="s">
        <v>5</v>
      </c>
      <c r="J3" s="236"/>
      <c r="K3" s="236"/>
      <c r="L3" s="236"/>
    </row>
    <row r="4" spans="2:12" ht="15">
      <c r="B4" s="1"/>
      <c r="C4" s="1"/>
      <c r="G4" s="6" t="s">
        <v>6</v>
      </c>
      <c r="H4" s="7" t="s">
        <v>7</v>
      </c>
      <c r="I4" s="8"/>
      <c r="J4" s="9"/>
      <c r="K4" s="9"/>
      <c r="L4" s="9"/>
    </row>
    <row r="5" spans="7:12" ht="15">
      <c r="G5"/>
      <c r="H5"/>
      <c r="I5"/>
      <c r="J5"/>
      <c r="K5"/>
      <c r="L5"/>
    </row>
    <row r="6" spans="2:12" ht="15.75">
      <c r="B6" s="10" t="s">
        <v>8</v>
      </c>
      <c r="C6" s="1"/>
      <c r="F6" s="11" t="s">
        <v>9</v>
      </c>
      <c r="G6" s="1" t="s">
        <v>10</v>
      </c>
      <c r="J6" s="2" t="s">
        <v>11</v>
      </c>
      <c r="K6" s="235"/>
      <c r="L6" s="235"/>
    </row>
    <row r="7" spans="2:12" ht="15">
      <c r="B7" s="1" t="s">
        <v>12</v>
      </c>
      <c r="C7" s="1"/>
      <c r="G7" s="1" t="s">
        <v>13</v>
      </c>
      <c r="J7" s="2" t="s">
        <v>14</v>
      </c>
      <c r="L7" s="3">
        <v>0</v>
      </c>
    </row>
    <row r="8" spans="2:7" ht="15">
      <c r="B8" s="2" t="s">
        <v>15</v>
      </c>
      <c r="C8" s="1"/>
      <c r="G8" s="1" t="s">
        <v>16</v>
      </c>
    </row>
    <row r="9" spans="2:12" ht="15">
      <c r="B9" s="1" t="s">
        <v>17</v>
      </c>
      <c r="C9" s="1"/>
      <c r="E9"/>
      <c r="F9"/>
      <c r="G9" s="1" t="s">
        <v>18</v>
      </c>
      <c r="H9"/>
      <c r="I9"/>
      <c r="J9"/>
      <c r="K9"/>
      <c r="L9"/>
    </row>
    <row r="10" spans="2:12" ht="15">
      <c r="B10" s="1" t="s">
        <v>19</v>
      </c>
      <c r="C10" s="1"/>
      <c r="G10"/>
      <c r="J10" s="12" t="s">
        <v>20</v>
      </c>
      <c r="K10" s="12" t="s">
        <v>21</v>
      </c>
      <c r="L10" s="2" t="s">
        <v>22</v>
      </c>
    </row>
    <row r="11" spans="2:11" ht="15.75">
      <c r="B11" s="1" t="s">
        <v>23</v>
      </c>
      <c r="C11" s="1"/>
      <c r="E11" s="13" t="s">
        <v>24</v>
      </c>
      <c r="F11" s="11"/>
      <c r="G11" s="1" t="s">
        <v>25</v>
      </c>
      <c r="J11" s="12">
        <v>40</v>
      </c>
      <c r="K11" s="12">
        <v>10</v>
      </c>
    </row>
    <row r="12" spans="2:11" ht="15">
      <c r="B12" s="2" t="s">
        <v>26</v>
      </c>
      <c r="G12" s="1" t="s">
        <v>27</v>
      </c>
      <c r="J12" s="12">
        <v>40</v>
      </c>
      <c r="K12" s="12">
        <v>15</v>
      </c>
    </row>
    <row r="13" ht="15">
      <c r="L13" s="1"/>
    </row>
    <row r="14" spans="2:12" ht="15.75">
      <c r="B14" s="14" t="s">
        <v>28</v>
      </c>
      <c r="C14" s="14" t="s">
        <v>29</v>
      </c>
      <c r="D14" s="14"/>
      <c r="E14" s="14"/>
      <c r="F14" s="14"/>
      <c r="G14" s="14"/>
      <c r="H14" s="14"/>
      <c r="I14" s="14"/>
      <c r="J14" s="14" t="s">
        <v>30</v>
      </c>
      <c r="K14" s="2" t="s">
        <v>31</v>
      </c>
      <c r="L14" s="1" t="s">
        <v>32</v>
      </c>
    </row>
    <row r="15" spans="1:12" ht="15.75">
      <c r="A15" s="15"/>
      <c r="B15" s="16" t="s">
        <v>33</v>
      </c>
      <c r="C15" s="17" t="s">
        <v>34</v>
      </c>
      <c r="D15" s="18"/>
      <c r="E15" s="19" t="s">
        <v>35</v>
      </c>
      <c r="F15" s="20"/>
      <c r="G15" s="20" t="s">
        <v>36</v>
      </c>
      <c r="H15" s="20" t="s">
        <v>37</v>
      </c>
      <c r="I15" s="21"/>
      <c r="J15" s="22"/>
      <c r="K15" s="23" t="s">
        <v>38</v>
      </c>
      <c r="L15" s="24"/>
    </row>
    <row r="16" spans="1:12" ht="15.75">
      <c r="A16" s="25" t="s">
        <v>39</v>
      </c>
      <c r="B16" s="26"/>
      <c r="C16" s="27"/>
      <c r="D16" s="28"/>
      <c r="E16" s="28" t="s">
        <v>40</v>
      </c>
      <c r="G16" s="29"/>
      <c r="H16" s="29" t="s">
        <v>41</v>
      </c>
      <c r="I16" s="30"/>
      <c r="J16" s="31">
        <v>149</v>
      </c>
      <c r="K16" s="32"/>
      <c r="L16" s="33">
        <f>J16*K16</f>
        <v>0</v>
      </c>
    </row>
    <row r="17" spans="1:12" ht="15.75">
      <c r="A17" s="25" t="s">
        <v>42</v>
      </c>
      <c r="B17" s="34"/>
      <c r="C17" s="27"/>
      <c r="D17" s="28"/>
      <c r="E17" s="28"/>
      <c r="F17" s="35" t="s">
        <v>43</v>
      </c>
      <c r="G17" s="29" t="s">
        <v>44</v>
      </c>
      <c r="H17" s="29"/>
      <c r="I17" s="30"/>
      <c r="J17" s="36"/>
      <c r="K17" s="27"/>
      <c r="L17" s="37"/>
    </row>
    <row r="18" spans="1:12" ht="15.75">
      <c r="A18" s="25" t="s">
        <v>45</v>
      </c>
      <c r="B18" s="34"/>
      <c r="C18" s="27"/>
      <c r="D18" s="28"/>
      <c r="E18" s="28"/>
      <c r="F18" s="35" t="s">
        <v>46</v>
      </c>
      <c r="G18" s="29" t="s">
        <v>47</v>
      </c>
      <c r="H18" s="29"/>
      <c r="I18" s="30"/>
      <c r="J18" s="36"/>
      <c r="K18" s="27"/>
      <c r="L18" s="37"/>
    </row>
    <row r="19" spans="1:12" ht="15.75">
      <c r="A19" s="25" t="s">
        <v>48</v>
      </c>
      <c r="B19" s="34"/>
      <c r="C19" s="27"/>
      <c r="D19" s="28"/>
      <c r="E19" s="28" t="s">
        <v>49</v>
      </c>
      <c r="F19" s="38">
        <v>-0.2</v>
      </c>
      <c r="G19" s="39"/>
      <c r="H19" s="39"/>
      <c r="I19" s="40"/>
      <c r="J19" s="31">
        <f>J16/100*80</f>
        <v>119.2</v>
      </c>
      <c r="K19" s="32"/>
      <c r="L19" s="33">
        <f aca="true" t="shared" si="0" ref="L19:L26">J19*K19</f>
        <v>0</v>
      </c>
    </row>
    <row r="20" spans="1:12" ht="15.75">
      <c r="A20" s="25" t="s">
        <v>50</v>
      </c>
      <c r="B20" s="34"/>
      <c r="C20" s="27"/>
      <c r="D20" s="28"/>
      <c r="E20" s="39" t="s">
        <v>51</v>
      </c>
      <c r="F20" s="41" t="s">
        <v>52</v>
      </c>
      <c r="G20" s="42"/>
      <c r="H20" s="42"/>
      <c r="I20" s="42"/>
      <c r="J20" s="31">
        <v>199</v>
      </c>
      <c r="K20" s="32"/>
      <c r="L20" s="33">
        <f t="shared" si="0"/>
        <v>0</v>
      </c>
    </row>
    <row r="21" spans="1:12" ht="15.75">
      <c r="A21" s="25" t="s">
        <v>53</v>
      </c>
      <c r="B21" s="34"/>
      <c r="C21" s="27"/>
      <c r="D21" s="28" t="s">
        <v>54</v>
      </c>
      <c r="E21" s="28" t="s">
        <v>55</v>
      </c>
      <c r="F21" s="38"/>
      <c r="G21" s="39"/>
      <c r="H21" s="28" t="s">
        <v>56</v>
      </c>
      <c r="I21" s="40"/>
      <c r="J21" s="31">
        <v>299</v>
      </c>
      <c r="K21" s="32"/>
      <c r="L21" s="33">
        <f t="shared" si="0"/>
        <v>0</v>
      </c>
    </row>
    <row r="22" spans="1:12" ht="15.75">
      <c r="A22" s="25" t="s">
        <v>57</v>
      </c>
      <c r="B22" s="34"/>
      <c r="C22" s="27"/>
      <c r="D22" s="28"/>
      <c r="E22" s="29" t="s">
        <v>58</v>
      </c>
      <c r="F22" s="43" t="s">
        <v>59</v>
      </c>
      <c r="G22" s="29"/>
      <c r="H22" s="29" t="s">
        <v>60</v>
      </c>
      <c r="I22" s="30"/>
      <c r="J22" s="31">
        <v>99</v>
      </c>
      <c r="K22" s="32"/>
      <c r="L22" s="33">
        <f t="shared" si="0"/>
        <v>0</v>
      </c>
    </row>
    <row r="23" spans="1:15" ht="15.75">
      <c r="A23" s="25" t="s">
        <v>61</v>
      </c>
      <c r="B23" s="34"/>
      <c r="C23" s="27"/>
      <c r="D23" s="29"/>
      <c r="E23" s="29"/>
      <c r="F23" s="43"/>
      <c r="G23" s="29"/>
      <c r="H23" s="29" t="s">
        <v>62</v>
      </c>
      <c r="I23" s="30"/>
      <c r="J23" s="31">
        <v>129</v>
      </c>
      <c r="K23" s="32"/>
      <c r="L23" s="33">
        <f t="shared" si="0"/>
        <v>0</v>
      </c>
      <c r="M23" s="44"/>
      <c r="N23" s="1"/>
      <c r="O23" s="44"/>
    </row>
    <row r="24" spans="1:15" ht="15.75">
      <c r="A24" s="25" t="s">
        <v>63</v>
      </c>
      <c r="B24" s="34"/>
      <c r="C24" s="27"/>
      <c r="D24" s="29"/>
      <c r="E24" s="29" t="s">
        <v>64</v>
      </c>
      <c r="F24" s="43" t="s">
        <v>65</v>
      </c>
      <c r="G24" s="29"/>
      <c r="H24" s="29" t="s">
        <v>60</v>
      </c>
      <c r="I24" s="30"/>
      <c r="J24" s="31">
        <v>99</v>
      </c>
      <c r="K24" s="32"/>
      <c r="L24" s="33">
        <f t="shared" si="0"/>
        <v>0</v>
      </c>
      <c r="M24" s="44"/>
      <c r="N24" s="1"/>
      <c r="O24" s="44"/>
    </row>
    <row r="25" spans="1:15" ht="15.75">
      <c r="A25" s="25" t="s">
        <v>66</v>
      </c>
      <c r="B25" s="34"/>
      <c r="C25" s="27"/>
      <c r="D25" s="29"/>
      <c r="E25" s="28"/>
      <c r="F25" s="43"/>
      <c r="G25" s="29"/>
      <c r="H25" s="29" t="s">
        <v>67</v>
      </c>
      <c r="I25" s="30"/>
      <c r="J25" s="31">
        <v>129</v>
      </c>
      <c r="K25" s="32"/>
      <c r="L25" s="33">
        <f t="shared" si="0"/>
        <v>0</v>
      </c>
      <c r="M25" s="44"/>
      <c r="N25" s="1"/>
      <c r="O25" s="44"/>
    </row>
    <row r="26" spans="1:15" ht="15.75">
      <c r="A26" s="25" t="s">
        <v>68</v>
      </c>
      <c r="B26" s="34"/>
      <c r="C26" s="27"/>
      <c r="D26" s="29"/>
      <c r="E26" s="28"/>
      <c r="F26" s="28"/>
      <c r="G26" s="28"/>
      <c r="H26" s="28"/>
      <c r="I26" s="28"/>
      <c r="J26" s="28"/>
      <c r="K26" s="32"/>
      <c r="L26" s="33">
        <f t="shared" si="0"/>
        <v>0</v>
      </c>
      <c r="M26" s="44"/>
      <c r="N26" s="1"/>
      <c r="O26" s="44"/>
    </row>
    <row r="27" spans="1:15" ht="15.75">
      <c r="A27" s="25"/>
      <c r="B27" s="34"/>
      <c r="C27" s="29" t="s">
        <v>70</v>
      </c>
      <c r="D27" s="29"/>
      <c r="E27" s="28"/>
      <c r="F27" s="43"/>
      <c r="G27" s="29"/>
      <c r="H27" s="29" t="s">
        <v>71</v>
      </c>
      <c r="I27" s="30"/>
      <c r="J27" s="31">
        <v>25</v>
      </c>
      <c r="K27" s="32"/>
      <c r="L27" s="33">
        <f>J27*K27</f>
        <v>0</v>
      </c>
      <c r="M27" s="44"/>
      <c r="N27" s="1"/>
      <c r="O27" s="44"/>
    </row>
    <row r="28" spans="1:15" ht="15.75">
      <c r="A28" s="25" t="s">
        <v>69</v>
      </c>
      <c r="B28" s="34"/>
      <c r="C28" s="29" t="s">
        <v>382</v>
      </c>
      <c r="D28" s="29"/>
      <c r="E28" s="28"/>
      <c r="F28" s="43"/>
      <c r="G28" s="29"/>
      <c r="H28" s="29" t="s">
        <v>71</v>
      </c>
      <c r="I28" s="30"/>
      <c r="J28" s="31">
        <v>10</v>
      </c>
      <c r="K28" s="32"/>
      <c r="L28" s="33">
        <f>J28*K28</f>
        <v>0</v>
      </c>
      <c r="M28" s="44"/>
      <c r="N28" s="1"/>
      <c r="O28" s="44"/>
    </row>
    <row r="29" spans="1:15" ht="15.75">
      <c r="A29" s="25"/>
      <c r="B29" s="34"/>
      <c r="C29" s="27"/>
      <c r="D29" s="45" t="s">
        <v>72</v>
      </c>
      <c r="E29" s="28"/>
      <c r="F29" s="29"/>
      <c r="G29" s="29"/>
      <c r="H29" s="29"/>
      <c r="I29" s="30"/>
      <c r="J29" s="31"/>
      <c r="K29" s="27" t="s">
        <v>73</v>
      </c>
      <c r="L29" s="46"/>
      <c r="M29" s="44"/>
      <c r="N29" s="1"/>
      <c r="O29" s="44"/>
    </row>
    <row r="30" spans="1:15" ht="15.75">
      <c r="A30" s="25" t="s">
        <v>74</v>
      </c>
      <c r="B30" s="34"/>
      <c r="C30" s="27"/>
      <c r="D30" s="28" t="s">
        <v>75</v>
      </c>
      <c r="E30" s="28"/>
      <c r="F30" s="29"/>
      <c r="G30" s="29"/>
      <c r="H30" s="29" t="s">
        <v>76</v>
      </c>
      <c r="I30" s="30"/>
      <c r="J30" s="36">
        <v>0</v>
      </c>
      <c r="K30" s="32"/>
      <c r="L30" s="47">
        <f>J30*K30</f>
        <v>0</v>
      </c>
      <c r="M30" s="44"/>
      <c r="N30" s="1"/>
      <c r="O30" s="44"/>
    </row>
    <row r="31" spans="1:12" ht="15.75">
      <c r="A31" s="25" t="s">
        <v>77</v>
      </c>
      <c r="B31" s="48"/>
      <c r="C31" s="49" t="s">
        <v>78</v>
      </c>
      <c r="D31" s="28" t="s">
        <v>79</v>
      </c>
      <c r="E31" s="28" t="s">
        <v>80</v>
      </c>
      <c r="F31" s="29"/>
      <c r="G31" s="29" t="s">
        <v>81</v>
      </c>
      <c r="H31" s="29" t="s">
        <v>82</v>
      </c>
      <c r="I31" s="30"/>
      <c r="J31" s="50" t="s">
        <v>83</v>
      </c>
      <c r="K31" s="51"/>
      <c r="L31" s="47"/>
    </row>
    <row r="32" spans="1:12" ht="15.75">
      <c r="A32" s="25"/>
      <c r="B32" s="48"/>
      <c r="C32" s="49"/>
      <c r="D32" s="28"/>
      <c r="E32" s="28"/>
      <c r="F32" s="29"/>
      <c r="G32" s="29"/>
      <c r="H32" s="29"/>
      <c r="I32" s="30"/>
      <c r="J32" s="52"/>
      <c r="K32" s="53"/>
      <c r="L32" s="47"/>
    </row>
    <row r="33" spans="1:12" ht="15.75">
      <c r="A33" s="25" t="s">
        <v>84</v>
      </c>
      <c r="B33" s="34" t="s">
        <v>85</v>
      </c>
      <c r="C33" s="49" t="s">
        <v>34</v>
      </c>
      <c r="D33" s="28" t="s">
        <v>34</v>
      </c>
      <c r="E33" s="28"/>
      <c r="F33" s="29"/>
      <c r="G33" s="29" t="s">
        <v>86</v>
      </c>
      <c r="H33" s="29"/>
      <c r="I33" s="30"/>
      <c r="J33" s="52">
        <v>120</v>
      </c>
      <c r="K33" s="51"/>
      <c r="L33" s="47">
        <f>J33*K33</f>
        <v>0</v>
      </c>
    </row>
    <row r="34" spans="1:12" ht="15.75">
      <c r="A34" s="25" t="s">
        <v>87</v>
      </c>
      <c r="B34" s="48"/>
      <c r="C34" s="49"/>
      <c r="D34" s="28" t="s">
        <v>88</v>
      </c>
      <c r="E34" s="28"/>
      <c r="F34" s="29"/>
      <c r="G34" s="29"/>
      <c r="H34" s="29"/>
      <c r="I34" s="30"/>
      <c r="J34" s="52">
        <v>180</v>
      </c>
      <c r="K34" s="51"/>
      <c r="L34" s="47">
        <f>J34*K34</f>
        <v>0</v>
      </c>
    </row>
    <row r="35" spans="1:12" ht="15.75">
      <c r="A35" s="25" t="s">
        <v>89</v>
      </c>
      <c r="B35" s="48"/>
      <c r="C35" s="49"/>
      <c r="D35" s="28" t="s">
        <v>90</v>
      </c>
      <c r="E35" s="28"/>
      <c r="F35" s="29"/>
      <c r="G35" s="29"/>
      <c r="H35" s="29"/>
      <c r="I35" s="30"/>
      <c r="J35" s="52">
        <v>300</v>
      </c>
      <c r="K35" s="51"/>
      <c r="L35" s="47">
        <f>J35*K35</f>
        <v>0</v>
      </c>
    </row>
    <row r="36" spans="1:12" ht="15.75">
      <c r="A36" s="25" t="s">
        <v>91</v>
      </c>
      <c r="B36" s="48"/>
      <c r="C36" s="49" t="s">
        <v>92</v>
      </c>
      <c r="D36" s="28" t="s">
        <v>85</v>
      </c>
      <c r="E36" s="54" t="s">
        <v>93</v>
      </c>
      <c r="F36" s="29"/>
      <c r="G36" s="29"/>
      <c r="H36" s="29"/>
      <c r="I36" s="30"/>
      <c r="J36" s="50"/>
      <c r="K36" s="53"/>
      <c r="L36" s="47"/>
    </row>
    <row r="37" spans="1:12" ht="15.75">
      <c r="A37" s="25" t="s">
        <v>94</v>
      </c>
      <c r="B37" s="48"/>
      <c r="C37" s="49"/>
      <c r="D37" s="28"/>
      <c r="E37" s="28"/>
      <c r="F37" s="29"/>
      <c r="G37" s="29"/>
      <c r="H37" s="29"/>
      <c r="I37" s="55" t="s">
        <v>95</v>
      </c>
      <c r="J37" s="52">
        <v>40</v>
      </c>
      <c r="K37" s="51"/>
      <c r="L37" s="47">
        <f>J37*K37</f>
        <v>0</v>
      </c>
    </row>
    <row r="38" spans="1:12" ht="15.75">
      <c r="A38" s="25" t="s">
        <v>96</v>
      </c>
      <c r="B38" s="48"/>
      <c r="C38" s="49"/>
      <c r="D38" s="28"/>
      <c r="E38" s="28" t="s">
        <v>97</v>
      </c>
      <c r="F38" s="29"/>
      <c r="G38" s="29"/>
      <c r="H38" s="29"/>
      <c r="I38" s="30"/>
      <c r="J38" s="52">
        <v>60</v>
      </c>
      <c r="K38" s="51"/>
      <c r="L38" s="47">
        <f>J38*K38</f>
        <v>0</v>
      </c>
    </row>
    <row r="39" spans="1:12" ht="15.75">
      <c r="A39" s="25" t="s">
        <v>98</v>
      </c>
      <c r="B39" s="48"/>
      <c r="C39" s="49"/>
      <c r="D39" s="28"/>
      <c r="E39" s="28" t="s">
        <v>99</v>
      </c>
      <c r="F39" s="29" t="s">
        <v>100</v>
      </c>
      <c r="G39" s="29"/>
      <c r="H39" s="29"/>
      <c r="I39" s="30"/>
      <c r="J39" s="52">
        <v>80</v>
      </c>
      <c r="K39" s="51"/>
      <c r="L39" s="47">
        <f>J39*K39</f>
        <v>0</v>
      </c>
    </row>
    <row r="40" spans="1:12" ht="15.75">
      <c r="A40" s="25" t="s">
        <v>101</v>
      </c>
      <c r="B40" s="48"/>
      <c r="C40" s="49" t="s">
        <v>92</v>
      </c>
      <c r="D40" s="28" t="s">
        <v>102</v>
      </c>
      <c r="E40" s="28"/>
      <c r="F40" s="28"/>
      <c r="G40" s="29"/>
      <c r="H40" s="29"/>
      <c r="I40" s="55" t="s">
        <v>103</v>
      </c>
      <c r="J40" s="52">
        <v>14.5</v>
      </c>
      <c r="K40" s="51"/>
      <c r="L40" s="47">
        <f>J40*K40</f>
        <v>0</v>
      </c>
    </row>
    <row r="41" spans="1:12" ht="15.75">
      <c r="A41" s="25" t="s">
        <v>104</v>
      </c>
      <c r="B41" s="48"/>
      <c r="C41" s="49"/>
      <c r="D41" s="28" t="s">
        <v>105</v>
      </c>
      <c r="E41" s="28"/>
      <c r="F41" s="29"/>
      <c r="G41" s="29"/>
      <c r="H41" s="29"/>
      <c r="I41" s="30"/>
      <c r="J41" s="36">
        <v>0</v>
      </c>
      <c r="K41" s="32"/>
      <c r="L41" s="47">
        <f>J41*K41</f>
        <v>0</v>
      </c>
    </row>
    <row r="42" spans="1:12" ht="15">
      <c r="A42" s="56"/>
      <c r="B42" s="57"/>
      <c r="C42" s="58"/>
      <c r="D42" s="237" t="s">
        <v>106</v>
      </c>
      <c r="E42" s="59"/>
      <c r="F42" s="59"/>
      <c r="G42" s="59"/>
      <c r="H42" s="59"/>
      <c r="I42" s="60"/>
      <c r="J42" s="61"/>
      <c r="K42" s="58"/>
      <c r="L42" s="62"/>
    </row>
    <row r="43" spans="2:12" ht="15">
      <c r="B43" s="63"/>
      <c r="C43" s="63"/>
      <c r="D43" s="63"/>
      <c r="E43" s="63"/>
      <c r="F43" s="63"/>
      <c r="G43" s="63"/>
      <c r="H43" s="63"/>
      <c r="I43" s="63"/>
      <c r="J43" s="64"/>
      <c r="K43" s="63" t="s">
        <v>107</v>
      </c>
      <c r="L43" s="64">
        <f>SUM(L15:L42)</f>
        <v>0</v>
      </c>
    </row>
    <row r="44" spans="1:12" ht="15.75">
      <c r="A44" s="15" t="s">
        <v>108</v>
      </c>
      <c r="B44" s="16" t="s">
        <v>33</v>
      </c>
      <c r="C44" s="17" t="s">
        <v>92</v>
      </c>
      <c r="D44" s="19" t="s">
        <v>109</v>
      </c>
      <c r="E44" s="20" t="s">
        <v>110</v>
      </c>
      <c r="F44" s="20"/>
      <c r="G44" s="20"/>
      <c r="H44" s="20"/>
      <c r="I44" s="65"/>
      <c r="J44" s="66">
        <v>25</v>
      </c>
      <c r="K44" s="67"/>
      <c r="L44" s="68">
        <f aca="true" t="shared" si="1" ref="L44:L49">J44*K44</f>
        <v>0</v>
      </c>
    </row>
    <row r="45" spans="1:12" ht="15">
      <c r="A45" s="25" t="s">
        <v>111</v>
      </c>
      <c r="B45" s="69"/>
      <c r="C45" s="70"/>
      <c r="D45" s="29"/>
      <c r="E45" s="29" t="s">
        <v>97</v>
      </c>
      <c r="F45" s="29" t="s">
        <v>112</v>
      </c>
      <c r="G45" s="29"/>
      <c r="H45" s="29"/>
      <c r="I45" s="30"/>
      <c r="J45" s="47">
        <v>50</v>
      </c>
      <c r="K45" s="51"/>
      <c r="L45" s="33">
        <f t="shared" si="1"/>
        <v>0</v>
      </c>
    </row>
    <row r="46" spans="1:12" ht="15">
      <c r="A46" s="25" t="s">
        <v>113</v>
      </c>
      <c r="B46" s="69"/>
      <c r="C46" s="70"/>
      <c r="D46" s="29"/>
      <c r="E46" s="29" t="s">
        <v>99</v>
      </c>
      <c r="F46" s="29" t="s">
        <v>112</v>
      </c>
      <c r="G46" s="29"/>
      <c r="H46" s="29"/>
      <c r="I46" s="71"/>
      <c r="J46" s="47">
        <v>80</v>
      </c>
      <c r="K46" s="51"/>
      <c r="L46" s="33">
        <f t="shared" si="1"/>
        <v>0</v>
      </c>
    </row>
    <row r="47" spans="1:12" ht="15.75">
      <c r="A47" s="25" t="s">
        <v>114</v>
      </c>
      <c r="B47" s="69"/>
      <c r="C47" s="72"/>
      <c r="D47" s="28" t="s">
        <v>115</v>
      </c>
      <c r="E47" s="2" t="s">
        <v>110</v>
      </c>
      <c r="F47" s="29"/>
      <c r="G47" s="29"/>
      <c r="H47" s="29"/>
      <c r="I47" s="71"/>
      <c r="J47" s="47">
        <v>10</v>
      </c>
      <c r="K47" s="51"/>
      <c r="L47" s="33">
        <f t="shared" si="1"/>
        <v>0</v>
      </c>
    </row>
    <row r="48" spans="1:12" ht="15">
      <c r="A48" s="25" t="s">
        <v>116</v>
      </c>
      <c r="B48" s="69"/>
      <c r="C48" s="70"/>
      <c r="E48" s="29" t="s">
        <v>97</v>
      </c>
      <c r="F48" s="29" t="s">
        <v>100</v>
      </c>
      <c r="G48" s="29"/>
      <c r="H48" s="29"/>
      <c r="I48" s="73"/>
      <c r="J48" s="47">
        <v>20</v>
      </c>
      <c r="K48" s="51"/>
      <c r="L48" s="33">
        <f t="shared" si="1"/>
        <v>0</v>
      </c>
    </row>
    <row r="49" spans="1:12" ht="15">
      <c r="A49" s="56" t="s">
        <v>117</v>
      </c>
      <c r="B49" s="74"/>
      <c r="C49" s="58" t="s">
        <v>105</v>
      </c>
      <c r="D49" s="75"/>
      <c r="E49" s="76"/>
      <c r="F49" s="59"/>
      <c r="G49" s="59"/>
      <c r="H49" s="59"/>
      <c r="I49" s="60"/>
      <c r="J49" s="77">
        <v>0</v>
      </c>
      <c r="K49" s="78"/>
      <c r="L49" s="79">
        <f t="shared" si="1"/>
        <v>0</v>
      </c>
    </row>
    <row r="50" spans="2:12" ht="15">
      <c r="B50" s="63"/>
      <c r="C50" s="63"/>
      <c r="D50" s="63"/>
      <c r="E50" s="63"/>
      <c r="F50" s="63"/>
      <c r="G50" s="63"/>
      <c r="H50" s="63"/>
      <c r="I50" s="63"/>
      <c r="J50" s="64"/>
      <c r="K50" s="63" t="s">
        <v>118</v>
      </c>
      <c r="L50" s="64">
        <f>SUM(L44:L49)</f>
        <v>0</v>
      </c>
    </row>
    <row r="51" spans="1:12" ht="15.75">
      <c r="A51" s="15"/>
      <c r="B51" s="80" t="s">
        <v>119</v>
      </c>
      <c r="C51" s="81"/>
      <c r="D51" s="82"/>
      <c r="E51" s="83"/>
      <c r="F51" s="83"/>
      <c r="G51" s="83"/>
      <c r="H51" s="83"/>
      <c r="I51" s="83"/>
      <c r="J51" s="84"/>
      <c r="K51" s="85"/>
      <c r="L51" s="86"/>
    </row>
    <row r="52" spans="1:12" ht="15">
      <c r="A52" s="25" t="s">
        <v>120</v>
      </c>
      <c r="B52" s="69"/>
      <c r="C52" s="87" t="s">
        <v>121</v>
      </c>
      <c r="D52" s="88"/>
      <c r="E52" s="1" t="s">
        <v>383</v>
      </c>
      <c r="F52" s="88"/>
      <c r="G52" s="88"/>
      <c r="H52" s="88"/>
      <c r="I52" s="89"/>
      <c r="J52" s="90">
        <v>40</v>
      </c>
      <c r="K52" s="51"/>
      <c r="L52" s="33">
        <f aca="true" t="shared" si="2" ref="L52:L82">J52*K52</f>
        <v>0</v>
      </c>
    </row>
    <row r="53" spans="1:12" ht="15">
      <c r="A53" s="25" t="s">
        <v>122</v>
      </c>
      <c r="B53" s="69"/>
      <c r="C53" s="91" t="s">
        <v>123</v>
      </c>
      <c r="D53" s="29"/>
      <c r="E53" s="29" t="s">
        <v>384</v>
      </c>
      <c r="F53" s="29"/>
      <c r="G53" s="29"/>
      <c r="H53" s="29"/>
      <c r="I53" s="30"/>
      <c r="J53" s="31">
        <v>30</v>
      </c>
      <c r="K53" s="51"/>
      <c r="L53" s="33">
        <f t="shared" si="2"/>
        <v>0</v>
      </c>
    </row>
    <row r="54" spans="1:12" ht="15">
      <c r="A54" s="25" t="s">
        <v>124</v>
      </c>
      <c r="B54" s="69"/>
      <c r="C54" s="91" t="s">
        <v>125</v>
      </c>
      <c r="D54" s="29"/>
      <c r="E54" s="29" t="s">
        <v>126</v>
      </c>
      <c r="F54" s="29"/>
      <c r="G54" s="29"/>
      <c r="H54" s="29"/>
      <c r="I54" s="30"/>
      <c r="J54" s="31">
        <v>69</v>
      </c>
      <c r="K54" s="51"/>
      <c r="L54" s="33">
        <f t="shared" si="2"/>
        <v>0</v>
      </c>
    </row>
    <row r="55" spans="1:12" ht="15">
      <c r="A55" s="25" t="s">
        <v>127</v>
      </c>
      <c r="B55" s="69"/>
      <c r="C55" s="91" t="s">
        <v>128</v>
      </c>
      <c r="D55" s="29"/>
      <c r="E55" s="29" t="s">
        <v>129</v>
      </c>
      <c r="F55" s="29"/>
      <c r="G55" s="29"/>
      <c r="H55" s="29"/>
      <c r="I55" s="30"/>
      <c r="J55" s="31">
        <v>30</v>
      </c>
      <c r="K55" s="51"/>
      <c r="L55" s="33">
        <f t="shared" si="2"/>
        <v>0</v>
      </c>
    </row>
    <row r="56" spans="1:12" ht="15">
      <c r="A56" s="25" t="s">
        <v>130</v>
      </c>
      <c r="B56" s="69"/>
      <c r="C56" s="91" t="s">
        <v>131</v>
      </c>
      <c r="D56" s="29" t="s">
        <v>132</v>
      </c>
      <c r="E56" s="29" t="s">
        <v>78</v>
      </c>
      <c r="F56" s="29" t="s">
        <v>133</v>
      </c>
      <c r="G56" s="29"/>
      <c r="H56" s="29"/>
      <c r="I56" s="30"/>
      <c r="J56" s="31">
        <v>25</v>
      </c>
      <c r="K56" s="51"/>
      <c r="L56" s="33">
        <f t="shared" si="2"/>
        <v>0</v>
      </c>
    </row>
    <row r="57" spans="1:12" ht="15">
      <c r="A57" s="25" t="s">
        <v>134</v>
      </c>
      <c r="B57" s="69"/>
      <c r="C57" s="92"/>
      <c r="D57" s="29"/>
      <c r="E57" s="29" t="s">
        <v>20</v>
      </c>
      <c r="F57" s="29" t="s">
        <v>135</v>
      </c>
      <c r="G57" s="29"/>
      <c r="H57" s="29"/>
      <c r="I57" s="30"/>
      <c r="J57" s="93">
        <v>39</v>
      </c>
      <c r="K57" s="51"/>
      <c r="L57" s="33">
        <f t="shared" si="2"/>
        <v>0</v>
      </c>
    </row>
    <row r="58" spans="1:12" ht="15">
      <c r="A58" s="25" t="s">
        <v>136</v>
      </c>
      <c r="B58" s="69"/>
      <c r="C58" s="92"/>
      <c r="D58" s="29"/>
      <c r="E58" s="29" t="s">
        <v>137</v>
      </c>
      <c r="F58" s="29" t="s">
        <v>138</v>
      </c>
      <c r="G58" s="29"/>
      <c r="H58" s="29"/>
      <c r="I58" s="30"/>
      <c r="J58" s="94">
        <v>60</v>
      </c>
      <c r="K58" s="51"/>
      <c r="L58" s="33">
        <f t="shared" si="2"/>
        <v>0</v>
      </c>
    </row>
    <row r="59" spans="1:12" ht="15">
      <c r="A59" s="25" t="s">
        <v>139</v>
      </c>
      <c r="B59" s="69"/>
      <c r="C59" s="92" t="s">
        <v>140</v>
      </c>
      <c r="D59" s="29"/>
      <c r="E59" s="29" t="s">
        <v>141</v>
      </c>
      <c r="F59" s="28" t="s">
        <v>142</v>
      </c>
      <c r="G59" s="29"/>
      <c r="H59" s="29" t="s">
        <v>143</v>
      </c>
      <c r="I59" s="30"/>
      <c r="J59" s="52">
        <v>10</v>
      </c>
      <c r="K59" s="51"/>
      <c r="L59" s="33">
        <f t="shared" si="2"/>
        <v>0</v>
      </c>
    </row>
    <row r="60" spans="1:12" ht="15">
      <c r="A60" s="25" t="s">
        <v>144</v>
      </c>
      <c r="B60" s="69"/>
      <c r="C60" s="91" t="s">
        <v>145</v>
      </c>
      <c r="D60" s="29"/>
      <c r="E60" s="29" t="s">
        <v>141</v>
      </c>
      <c r="F60" s="95"/>
      <c r="G60" s="29"/>
      <c r="H60" s="35"/>
      <c r="I60" s="96" t="s">
        <v>146</v>
      </c>
      <c r="J60" s="31">
        <v>10</v>
      </c>
      <c r="K60" s="51"/>
      <c r="L60" s="33">
        <f t="shared" si="2"/>
        <v>0</v>
      </c>
    </row>
    <row r="61" spans="1:12" ht="15">
      <c r="A61" s="25" t="s">
        <v>147</v>
      </c>
      <c r="B61" s="69"/>
      <c r="C61" s="91"/>
      <c r="D61" s="97" t="s">
        <v>148</v>
      </c>
      <c r="E61" s="98" t="s">
        <v>149</v>
      </c>
      <c r="F61" s="98"/>
      <c r="G61" s="98"/>
      <c r="H61" s="97"/>
      <c r="I61" s="96" t="s">
        <v>150</v>
      </c>
      <c r="J61" s="31">
        <v>25</v>
      </c>
      <c r="K61" s="51"/>
      <c r="L61" s="33">
        <f t="shared" si="2"/>
        <v>0</v>
      </c>
    </row>
    <row r="62" spans="1:12" ht="15">
      <c r="A62" s="25" t="s">
        <v>151</v>
      </c>
      <c r="B62" s="69"/>
      <c r="C62" s="99" t="s">
        <v>152</v>
      </c>
      <c r="D62" s="98"/>
      <c r="E62" s="100" t="s">
        <v>153</v>
      </c>
      <c r="F62" s="28"/>
      <c r="G62" s="98"/>
      <c r="H62" s="98" t="s">
        <v>154</v>
      </c>
      <c r="I62" s="101"/>
      <c r="J62" s="94">
        <v>60</v>
      </c>
      <c r="K62" s="51"/>
      <c r="L62" s="33">
        <f t="shared" si="2"/>
        <v>0</v>
      </c>
    </row>
    <row r="63" spans="1:12" ht="15">
      <c r="A63" s="25" t="s">
        <v>155</v>
      </c>
      <c r="B63" s="69"/>
      <c r="C63" s="99" t="s">
        <v>156</v>
      </c>
      <c r="D63" s="98"/>
      <c r="E63" s="98" t="s">
        <v>157</v>
      </c>
      <c r="F63" s="28"/>
      <c r="G63" s="100"/>
      <c r="H63" s="98"/>
      <c r="I63" s="101"/>
      <c r="J63" s="94">
        <v>50</v>
      </c>
      <c r="K63" s="51"/>
      <c r="L63" s="33">
        <f t="shared" si="2"/>
        <v>0</v>
      </c>
    </row>
    <row r="64" spans="1:12" ht="15">
      <c r="A64" s="25" t="s">
        <v>158</v>
      </c>
      <c r="B64" s="69"/>
      <c r="C64" s="91" t="s">
        <v>159</v>
      </c>
      <c r="D64" s="29"/>
      <c r="E64" s="29" t="s">
        <v>160</v>
      </c>
      <c r="F64" s="29"/>
      <c r="G64" s="29"/>
      <c r="H64" s="35"/>
      <c r="I64" s="35" t="s">
        <v>161</v>
      </c>
      <c r="J64" s="31">
        <v>5</v>
      </c>
      <c r="K64" s="51"/>
      <c r="L64" s="47">
        <f t="shared" si="2"/>
        <v>0</v>
      </c>
    </row>
    <row r="65" spans="1:12" ht="15">
      <c r="A65" s="25" t="s">
        <v>162</v>
      </c>
      <c r="B65" s="69"/>
      <c r="C65" s="91" t="s">
        <v>163</v>
      </c>
      <c r="D65" s="29"/>
      <c r="E65" s="29" t="s">
        <v>164</v>
      </c>
      <c r="F65" s="29"/>
      <c r="G65" s="29"/>
      <c r="H65" s="29" t="s">
        <v>165</v>
      </c>
      <c r="I65" s="30"/>
      <c r="J65" s="31">
        <v>2</v>
      </c>
      <c r="K65" s="51"/>
      <c r="L65" s="33">
        <f t="shared" si="2"/>
        <v>0</v>
      </c>
    </row>
    <row r="66" spans="1:12" ht="15">
      <c r="A66" s="25" t="s">
        <v>166</v>
      </c>
      <c r="B66" s="69"/>
      <c r="C66" s="91" t="s">
        <v>167</v>
      </c>
      <c r="D66" s="29"/>
      <c r="E66" s="29" t="s">
        <v>164</v>
      </c>
      <c r="F66" s="29" t="s">
        <v>168</v>
      </c>
      <c r="G66" s="29"/>
      <c r="H66" s="29" t="s">
        <v>169</v>
      </c>
      <c r="I66" s="30"/>
      <c r="J66" s="31">
        <v>5</v>
      </c>
      <c r="K66" s="51"/>
      <c r="L66" s="33">
        <f t="shared" si="2"/>
        <v>0</v>
      </c>
    </row>
    <row r="67" spans="1:12" ht="15">
      <c r="A67" s="25" t="s">
        <v>170</v>
      </c>
      <c r="B67" s="69"/>
      <c r="C67" s="91" t="s">
        <v>171</v>
      </c>
      <c r="D67" s="98"/>
      <c r="E67" s="98" t="s">
        <v>164</v>
      </c>
      <c r="F67" s="98"/>
      <c r="G67" s="95"/>
      <c r="H67" s="35"/>
      <c r="I67" s="96" t="s">
        <v>172</v>
      </c>
      <c r="J67" s="31">
        <v>6</v>
      </c>
      <c r="K67" s="51"/>
      <c r="L67" s="33">
        <f t="shared" si="2"/>
        <v>0</v>
      </c>
    </row>
    <row r="68" spans="1:12" ht="15">
      <c r="A68" s="25" t="s">
        <v>173</v>
      </c>
      <c r="B68" s="69"/>
      <c r="C68" s="91"/>
      <c r="D68" s="98"/>
      <c r="E68" s="98" t="s">
        <v>149</v>
      </c>
      <c r="F68" s="98"/>
      <c r="G68" s="95"/>
      <c r="H68" s="35"/>
      <c r="I68" s="96" t="s">
        <v>174</v>
      </c>
      <c r="J68" s="31">
        <v>12</v>
      </c>
      <c r="K68" s="51"/>
      <c r="L68" s="33">
        <f t="shared" si="2"/>
        <v>0</v>
      </c>
    </row>
    <row r="69" spans="1:12" ht="15">
      <c r="A69" s="25" t="s">
        <v>175</v>
      </c>
      <c r="B69" s="69"/>
      <c r="C69" s="91"/>
      <c r="D69" s="98"/>
      <c r="E69" s="98" t="s">
        <v>176</v>
      </c>
      <c r="F69" s="102" t="s">
        <v>177</v>
      </c>
      <c r="G69" s="95"/>
      <c r="H69" s="35"/>
      <c r="I69" s="96" t="s">
        <v>178</v>
      </c>
      <c r="J69" s="31">
        <v>4</v>
      </c>
      <c r="K69" s="51"/>
      <c r="L69" s="33">
        <f t="shared" si="2"/>
        <v>0</v>
      </c>
    </row>
    <row r="70" spans="1:12" ht="15">
      <c r="A70" s="25" t="s">
        <v>179</v>
      </c>
      <c r="B70" s="69"/>
      <c r="C70" s="91"/>
      <c r="D70" s="98"/>
      <c r="E70" s="98" t="s">
        <v>180</v>
      </c>
      <c r="F70" s="102" t="s">
        <v>177</v>
      </c>
      <c r="G70" s="95"/>
      <c r="H70" s="35"/>
      <c r="I70" s="96" t="s">
        <v>181</v>
      </c>
      <c r="J70" s="31">
        <v>2.5</v>
      </c>
      <c r="K70" s="51"/>
      <c r="L70" s="33">
        <f t="shared" si="2"/>
        <v>0</v>
      </c>
    </row>
    <row r="71" spans="1:12" ht="15">
      <c r="A71" s="25" t="s">
        <v>182</v>
      </c>
      <c r="B71" s="69"/>
      <c r="C71" s="91" t="s">
        <v>183</v>
      </c>
      <c r="D71" s="29"/>
      <c r="E71" s="29" t="s">
        <v>164</v>
      </c>
      <c r="F71" s="29" t="s">
        <v>195</v>
      </c>
      <c r="G71" s="95"/>
      <c r="H71" s="103" t="s">
        <v>184</v>
      </c>
      <c r="I71" s="55"/>
      <c r="J71" s="31">
        <v>5</v>
      </c>
      <c r="K71" s="51"/>
      <c r="L71" s="33">
        <f t="shared" si="2"/>
        <v>0</v>
      </c>
    </row>
    <row r="72" spans="1:12" ht="15">
      <c r="A72" s="25" t="s">
        <v>185</v>
      </c>
      <c r="B72" s="69"/>
      <c r="C72" s="91" t="s">
        <v>186</v>
      </c>
      <c r="D72" s="29"/>
      <c r="E72" s="29" t="s">
        <v>141</v>
      </c>
      <c r="F72" s="29" t="s">
        <v>195</v>
      </c>
      <c r="G72" s="29"/>
      <c r="H72" s="29" t="s">
        <v>187</v>
      </c>
      <c r="I72" s="30"/>
      <c r="J72" s="31">
        <v>10</v>
      </c>
      <c r="K72" s="51"/>
      <c r="L72" s="33">
        <f t="shared" si="2"/>
        <v>0</v>
      </c>
    </row>
    <row r="73" spans="1:12" ht="15">
      <c r="A73" s="25" t="s">
        <v>188</v>
      </c>
      <c r="B73" s="69"/>
      <c r="C73" s="91" t="s">
        <v>189</v>
      </c>
      <c r="D73" s="29"/>
      <c r="E73" s="29" t="s">
        <v>164</v>
      </c>
      <c r="F73" s="29" t="s">
        <v>190</v>
      </c>
      <c r="G73" s="29"/>
      <c r="H73" s="98" t="s">
        <v>191</v>
      </c>
      <c r="I73" s="30"/>
      <c r="J73" s="31">
        <v>2</v>
      </c>
      <c r="K73" s="51"/>
      <c r="L73" s="33">
        <f t="shared" si="2"/>
        <v>0</v>
      </c>
    </row>
    <row r="74" spans="1:12" ht="15">
      <c r="A74" s="25" t="s">
        <v>192</v>
      </c>
      <c r="B74" s="69"/>
      <c r="C74" s="92" t="s">
        <v>193</v>
      </c>
      <c r="D74" s="29" t="s">
        <v>194</v>
      </c>
      <c r="E74" s="29" t="s">
        <v>164</v>
      </c>
      <c r="F74" s="29" t="s">
        <v>195</v>
      </c>
      <c r="G74" s="29"/>
      <c r="H74" s="29" t="s">
        <v>196</v>
      </c>
      <c r="I74" s="30"/>
      <c r="J74" s="104">
        <v>4</v>
      </c>
      <c r="K74" s="51"/>
      <c r="L74" s="33">
        <f t="shared" si="2"/>
        <v>0</v>
      </c>
    </row>
    <row r="75" spans="1:12" ht="15">
      <c r="A75" s="25" t="s">
        <v>197</v>
      </c>
      <c r="B75" s="69"/>
      <c r="C75" s="92" t="s">
        <v>198</v>
      </c>
      <c r="D75" s="29"/>
      <c r="E75" s="29"/>
      <c r="F75" s="28"/>
      <c r="G75" s="29"/>
      <c r="H75" s="95" t="s">
        <v>199</v>
      </c>
      <c r="I75" s="30"/>
      <c r="J75" s="105">
        <v>0</v>
      </c>
      <c r="K75" s="51"/>
      <c r="L75" s="33">
        <f t="shared" si="2"/>
        <v>0</v>
      </c>
    </row>
    <row r="76" spans="1:12" ht="15">
      <c r="A76" s="25" t="s">
        <v>200</v>
      </c>
      <c r="B76" s="69"/>
      <c r="C76" s="92" t="s">
        <v>201</v>
      </c>
      <c r="D76" s="29"/>
      <c r="E76" s="29"/>
      <c r="F76" s="28"/>
      <c r="G76" s="29"/>
      <c r="H76" s="95" t="s">
        <v>199</v>
      </c>
      <c r="I76" s="30"/>
      <c r="J76" s="105">
        <v>0</v>
      </c>
      <c r="K76" s="51"/>
      <c r="L76" s="33">
        <f t="shared" si="2"/>
        <v>0</v>
      </c>
    </row>
    <row r="77" spans="1:12" ht="15">
      <c r="A77" s="25" t="s">
        <v>202</v>
      </c>
      <c r="B77" s="69"/>
      <c r="C77" s="91" t="s">
        <v>203</v>
      </c>
      <c r="D77" s="28" t="s">
        <v>204</v>
      </c>
      <c r="E77" s="29" t="s">
        <v>205</v>
      </c>
      <c r="F77" s="28"/>
      <c r="G77" s="28"/>
      <c r="H77" s="29"/>
      <c r="I77" s="30"/>
      <c r="J77" s="31">
        <v>29</v>
      </c>
      <c r="K77" s="51"/>
      <c r="L77" s="33">
        <f t="shared" si="2"/>
        <v>0</v>
      </c>
    </row>
    <row r="78" spans="1:12" ht="15">
      <c r="A78" s="25" t="s">
        <v>206</v>
      </c>
      <c r="B78" s="69"/>
      <c r="C78" s="91" t="s">
        <v>207</v>
      </c>
      <c r="D78" s="28"/>
      <c r="E78" s="29" t="s">
        <v>208</v>
      </c>
      <c r="F78" s="28"/>
      <c r="G78" s="28"/>
      <c r="H78" s="29"/>
      <c r="I78" s="30"/>
      <c r="J78" s="31">
        <v>10</v>
      </c>
      <c r="K78" s="51"/>
      <c r="L78" s="33">
        <f t="shared" si="2"/>
        <v>0</v>
      </c>
    </row>
    <row r="79" spans="1:12" ht="15">
      <c r="A79" s="25" t="s">
        <v>209</v>
      </c>
      <c r="B79" s="69"/>
      <c r="C79" s="91" t="s">
        <v>210</v>
      </c>
      <c r="D79" s="28" t="s">
        <v>211</v>
      </c>
      <c r="E79" s="29" t="s">
        <v>78</v>
      </c>
      <c r="F79" s="28"/>
      <c r="G79" s="28"/>
      <c r="H79" s="29" t="s">
        <v>212</v>
      </c>
      <c r="I79" s="30"/>
      <c r="J79" s="36">
        <v>15</v>
      </c>
      <c r="K79" s="51"/>
      <c r="L79" s="33">
        <f t="shared" si="2"/>
        <v>0</v>
      </c>
    </row>
    <row r="80" spans="1:12" ht="15">
      <c r="A80" s="25" t="s">
        <v>213</v>
      </c>
      <c r="B80" s="69"/>
      <c r="C80" s="91" t="s">
        <v>214</v>
      </c>
      <c r="D80" s="28"/>
      <c r="E80" s="106" t="s">
        <v>215</v>
      </c>
      <c r="F80" s="92"/>
      <c r="G80" s="29"/>
      <c r="H80" s="29" t="s">
        <v>212</v>
      </c>
      <c r="I80" s="30"/>
      <c r="J80" s="36">
        <v>35</v>
      </c>
      <c r="K80" s="51"/>
      <c r="L80" s="33">
        <f t="shared" si="2"/>
        <v>0</v>
      </c>
    </row>
    <row r="81" spans="1:12" ht="15">
      <c r="A81" s="25" t="s">
        <v>216</v>
      </c>
      <c r="B81" s="69"/>
      <c r="C81" s="91" t="s">
        <v>217</v>
      </c>
      <c r="D81" s="28"/>
      <c r="E81" s="29"/>
      <c r="F81" s="29"/>
      <c r="G81" s="29"/>
      <c r="H81" s="29" t="s">
        <v>212</v>
      </c>
      <c r="I81" s="30"/>
      <c r="J81" s="36">
        <v>25</v>
      </c>
      <c r="K81" s="51"/>
      <c r="L81" s="33">
        <f t="shared" si="2"/>
        <v>0</v>
      </c>
    </row>
    <row r="82" spans="1:12" ht="15">
      <c r="A82" s="56" t="s">
        <v>218</v>
      </c>
      <c r="B82" s="74"/>
      <c r="C82" s="107" t="s">
        <v>219</v>
      </c>
      <c r="D82" s="59"/>
      <c r="E82" s="76" t="s">
        <v>220</v>
      </c>
      <c r="F82" s="76"/>
      <c r="G82" s="59"/>
      <c r="H82" s="59"/>
      <c r="I82" s="60"/>
      <c r="J82" s="108">
        <v>50</v>
      </c>
      <c r="K82" s="78"/>
      <c r="L82" s="79">
        <f t="shared" si="2"/>
        <v>0</v>
      </c>
    </row>
    <row r="83" spans="11:12" ht="15">
      <c r="K83" s="63" t="s">
        <v>221</v>
      </c>
      <c r="L83" s="64">
        <f>SUM(L51:L82)</f>
        <v>0</v>
      </c>
    </row>
    <row r="84" spans="1:12" ht="15.75">
      <c r="A84" s="15"/>
      <c r="B84" s="80" t="s">
        <v>222</v>
      </c>
      <c r="C84" s="109"/>
      <c r="D84" s="82"/>
      <c r="E84" s="82"/>
      <c r="F84" s="82"/>
      <c r="G84" s="82"/>
      <c r="H84" s="82"/>
      <c r="I84" s="82"/>
      <c r="J84" s="110" t="s">
        <v>223</v>
      </c>
      <c r="K84" s="85"/>
      <c r="L84" s="86"/>
    </row>
    <row r="85" spans="1:12" ht="15">
      <c r="A85" s="25" t="s">
        <v>224</v>
      </c>
      <c r="B85" s="69"/>
      <c r="C85" s="92" t="s">
        <v>225</v>
      </c>
      <c r="D85" s="29"/>
      <c r="F85" s="29" t="s">
        <v>226</v>
      </c>
      <c r="G85" s="29"/>
      <c r="H85" s="29"/>
      <c r="I85" s="30"/>
      <c r="J85" s="111">
        <v>2</v>
      </c>
      <c r="K85" s="51"/>
      <c r="L85" s="33">
        <f aca="true" t="shared" si="3" ref="L85:L94">J85*K85</f>
        <v>0</v>
      </c>
    </row>
    <row r="86" spans="1:12" ht="15">
      <c r="A86" s="25" t="s">
        <v>227</v>
      </c>
      <c r="B86" s="112"/>
      <c r="C86" s="113" t="s">
        <v>228</v>
      </c>
      <c r="D86" s="88"/>
      <c r="E86" s="29"/>
      <c r="F86" s="29" t="s">
        <v>226</v>
      </c>
      <c r="G86" s="88"/>
      <c r="H86" s="88"/>
      <c r="I86" s="89"/>
      <c r="J86" s="111">
        <v>1</v>
      </c>
      <c r="K86" s="114"/>
      <c r="L86" s="33">
        <f t="shared" si="3"/>
        <v>0</v>
      </c>
    </row>
    <row r="87" spans="1:12" ht="15">
      <c r="A87" s="25" t="s">
        <v>229</v>
      </c>
      <c r="B87" s="112"/>
      <c r="C87" s="115" t="s">
        <v>230</v>
      </c>
      <c r="D87" s="88"/>
      <c r="E87" s="29"/>
      <c r="F87" s="29" t="s">
        <v>226</v>
      </c>
      <c r="G87" s="88"/>
      <c r="H87" s="88"/>
      <c r="I87" s="89"/>
      <c r="J87" s="116">
        <v>2</v>
      </c>
      <c r="K87" s="114"/>
      <c r="L87" s="33">
        <f t="shared" si="3"/>
        <v>0</v>
      </c>
    </row>
    <row r="88" spans="1:12" ht="15">
      <c r="A88" s="25" t="s">
        <v>231</v>
      </c>
      <c r="B88" s="112"/>
      <c r="C88" s="115" t="s">
        <v>232</v>
      </c>
      <c r="D88" s="88"/>
      <c r="E88" s="29"/>
      <c r="F88" s="29"/>
      <c r="G88" s="88"/>
      <c r="H88" s="29" t="s">
        <v>233</v>
      </c>
      <c r="I88" s="89"/>
      <c r="J88" s="117">
        <v>0</v>
      </c>
      <c r="K88" s="114"/>
      <c r="L88" s="33">
        <f t="shared" si="3"/>
        <v>0</v>
      </c>
    </row>
    <row r="89" spans="1:12" ht="15.75">
      <c r="A89" s="25" t="s">
        <v>234</v>
      </c>
      <c r="B89" s="26"/>
      <c r="C89" s="118" t="s">
        <v>235</v>
      </c>
      <c r="D89" s="88"/>
      <c r="E89" s="119" t="s">
        <v>236</v>
      </c>
      <c r="F89" s="120" t="s">
        <v>237</v>
      </c>
      <c r="G89" s="88"/>
      <c r="H89" s="88" t="s">
        <v>238</v>
      </c>
      <c r="I89" s="89"/>
      <c r="J89" s="117">
        <v>0</v>
      </c>
      <c r="K89" s="121"/>
      <c r="L89" s="33">
        <f t="shared" si="3"/>
        <v>0</v>
      </c>
    </row>
    <row r="90" spans="1:12" ht="15">
      <c r="A90" s="25" t="s">
        <v>239</v>
      </c>
      <c r="B90" s="69"/>
      <c r="C90" s="27" t="s">
        <v>240</v>
      </c>
      <c r="D90" s="29"/>
      <c r="E90" s="119" t="s">
        <v>236</v>
      </c>
      <c r="F90" s="28" t="s">
        <v>237</v>
      </c>
      <c r="G90" s="29"/>
      <c r="H90" s="29"/>
      <c r="I90" s="30"/>
      <c r="J90" s="122">
        <v>20</v>
      </c>
      <c r="K90" s="32"/>
      <c r="L90" s="33">
        <f t="shared" si="3"/>
        <v>0</v>
      </c>
    </row>
    <row r="91" spans="1:12" ht="15">
      <c r="A91" s="25" t="s">
        <v>241</v>
      </c>
      <c r="B91" s="69"/>
      <c r="C91" s="27" t="s">
        <v>242</v>
      </c>
      <c r="D91" s="29"/>
      <c r="E91" s="119" t="s">
        <v>236</v>
      </c>
      <c r="F91" s="28" t="s">
        <v>237</v>
      </c>
      <c r="G91" s="29"/>
      <c r="H91" s="29"/>
      <c r="I91" s="30"/>
      <c r="J91" s="122">
        <v>25</v>
      </c>
      <c r="K91" s="32"/>
      <c r="L91" s="33">
        <f t="shared" si="3"/>
        <v>0</v>
      </c>
    </row>
    <row r="92" spans="1:12" ht="15">
      <c r="A92" s="25" t="s">
        <v>243</v>
      </c>
      <c r="B92" s="69"/>
      <c r="C92" s="123" t="s">
        <v>244</v>
      </c>
      <c r="D92" s="29" t="s">
        <v>245</v>
      </c>
      <c r="E92" s="119" t="s">
        <v>236</v>
      </c>
      <c r="F92" s="28" t="s">
        <v>237</v>
      </c>
      <c r="G92" s="29"/>
      <c r="H92" s="29"/>
      <c r="I92" s="55" t="s">
        <v>103</v>
      </c>
      <c r="J92" s="122">
        <v>14.5</v>
      </c>
      <c r="K92" s="32"/>
      <c r="L92" s="33">
        <f t="shared" si="3"/>
        <v>0</v>
      </c>
    </row>
    <row r="93" spans="1:12" ht="15">
      <c r="A93" s="25" t="s">
        <v>246</v>
      </c>
      <c r="B93" s="124"/>
      <c r="C93" s="91" t="s">
        <v>247</v>
      </c>
      <c r="D93" s="28"/>
      <c r="E93" s="29" t="s">
        <v>385</v>
      </c>
      <c r="F93" s="28"/>
      <c r="G93" s="28"/>
      <c r="H93" s="29"/>
      <c r="I93" s="30"/>
      <c r="J93" s="125">
        <v>10</v>
      </c>
      <c r="K93" s="51"/>
      <c r="L93" s="33">
        <f t="shared" si="3"/>
        <v>0</v>
      </c>
    </row>
    <row r="94" spans="1:12" ht="15">
      <c r="A94" s="56" t="s">
        <v>248</v>
      </c>
      <c r="B94" s="74"/>
      <c r="C94" s="126" t="s">
        <v>105</v>
      </c>
      <c r="D94" s="127"/>
      <c r="E94" s="127"/>
      <c r="F94" s="128"/>
      <c r="G94" s="127"/>
      <c r="H94" s="127"/>
      <c r="I94" s="129"/>
      <c r="J94" s="130">
        <v>0</v>
      </c>
      <c r="K94" s="131"/>
      <c r="L94" s="132">
        <f t="shared" si="3"/>
        <v>0</v>
      </c>
    </row>
    <row r="95" spans="2:12" ht="15">
      <c r="B95" s="63"/>
      <c r="C95" s="1"/>
      <c r="D95" s="1"/>
      <c r="E95" s="1"/>
      <c r="F95" s="1"/>
      <c r="G95" s="1"/>
      <c r="H95" s="1"/>
      <c r="I95" s="1"/>
      <c r="J95" s="133"/>
      <c r="K95" s="63" t="s">
        <v>249</v>
      </c>
      <c r="L95" s="64">
        <f>SUM(L84:L94)</f>
        <v>0</v>
      </c>
    </row>
    <row r="96" spans="1:12" ht="15.75">
      <c r="A96" s="15"/>
      <c r="B96" s="80" t="s">
        <v>250</v>
      </c>
      <c r="C96" s="109"/>
      <c r="D96" s="20"/>
      <c r="E96" s="20"/>
      <c r="F96" s="20"/>
      <c r="G96" s="20"/>
      <c r="H96" s="20"/>
      <c r="I96" s="21"/>
      <c r="J96" s="134"/>
      <c r="K96" s="85"/>
      <c r="L96" s="86"/>
    </row>
    <row r="97" spans="1:12" ht="15">
      <c r="A97" s="25" t="s">
        <v>251</v>
      </c>
      <c r="B97" s="69"/>
      <c r="C97" s="27" t="s">
        <v>252</v>
      </c>
      <c r="D97" s="29"/>
      <c r="E97" s="119" t="s">
        <v>236</v>
      </c>
      <c r="F97" s="28" t="s">
        <v>253</v>
      </c>
      <c r="G97" s="29"/>
      <c r="H97" s="29"/>
      <c r="I97" s="30"/>
      <c r="J97" s="122">
        <v>20</v>
      </c>
      <c r="K97" s="32"/>
      <c r="L97" s="33">
        <f aca="true" t="shared" si="4" ref="L97:L103">J97*K97</f>
        <v>0</v>
      </c>
    </row>
    <row r="98" spans="1:12" ht="15">
      <c r="A98" s="25" t="s">
        <v>254</v>
      </c>
      <c r="B98" s="69"/>
      <c r="C98" s="27"/>
      <c r="D98" s="29"/>
      <c r="E98" s="119" t="s">
        <v>236</v>
      </c>
      <c r="F98" s="28" t="s">
        <v>255</v>
      </c>
      <c r="G98" s="29"/>
      <c r="H98" s="28" t="s">
        <v>256</v>
      </c>
      <c r="I98" s="106"/>
      <c r="J98" s="93">
        <v>0</v>
      </c>
      <c r="K98" s="51"/>
      <c r="L98" s="33">
        <f t="shared" si="4"/>
        <v>0</v>
      </c>
    </row>
    <row r="99" spans="1:12" ht="15">
      <c r="A99" s="25" t="s">
        <v>257</v>
      </c>
      <c r="B99" s="69"/>
      <c r="C99" s="27"/>
      <c r="D99" s="29"/>
      <c r="E99" s="119" t="s">
        <v>236</v>
      </c>
      <c r="F99" s="28"/>
      <c r="G99" s="29"/>
      <c r="H99" s="28" t="s">
        <v>258</v>
      </c>
      <c r="I99" s="106"/>
      <c r="J99" s="93">
        <v>0</v>
      </c>
      <c r="K99" s="51"/>
      <c r="L99" s="33">
        <f t="shared" si="4"/>
        <v>0</v>
      </c>
    </row>
    <row r="100" spans="1:12" ht="15">
      <c r="A100" s="25" t="s">
        <v>259</v>
      </c>
      <c r="B100" s="69"/>
      <c r="C100" s="27"/>
      <c r="D100" s="29"/>
      <c r="E100" s="119" t="s">
        <v>236</v>
      </c>
      <c r="F100" s="28"/>
      <c r="G100" s="29"/>
      <c r="H100" s="28" t="s">
        <v>260</v>
      </c>
      <c r="I100" s="106"/>
      <c r="J100" s="93">
        <v>0</v>
      </c>
      <c r="K100" s="51"/>
      <c r="L100" s="33">
        <f t="shared" si="4"/>
        <v>0</v>
      </c>
    </row>
    <row r="101" spans="1:12" ht="15">
      <c r="A101" s="25" t="s">
        <v>261</v>
      </c>
      <c r="B101" s="124"/>
      <c r="C101" s="135" t="s">
        <v>105</v>
      </c>
      <c r="D101" s="136"/>
      <c r="E101" s="136"/>
      <c r="F101" s="137"/>
      <c r="G101" s="136"/>
      <c r="H101" s="136"/>
      <c r="I101" s="138"/>
      <c r="J101" s="139">
        <v>0</v>
      </c>
      <c r="K101" s="140"/>
      <c r="L101" s="141">
        <f t="shared" si="4"/>
        <v>0</v>
      </c>
    </row>
    <row r="102" spans="1:12" s="147" customFormat="1" ht="15">
      <c r="A102" s="25" t="s">
        <v>262</v>
      </c>
      <c r="B102" s="142"/>
      <c r="C102" s="143"/>
      <c r="D102" s="144"/>
      <c r="E102" s="144"/>
      <c r="F102" s="137"/>
      <c r="G102" s="144"/>
      <c r="H102" s="144"/>
      <c r="I102" s="145"/>
      <c r="J102" s="139">
        <v>0</v>
      </c>
      <c r="K102" s="140"/>
      <c r="L102" s="146">
        <f t="shared" si="4"/>
        <v>0</v>
      </c>
    </row>
    <row r="103" spans="1:12" ht="15">
      <c r="A103" s="56" t="s">
        <v>263</v>
      </c>
      <c r="B103" s="74"/>
      <c r="C103" s="148" t="s">
        <v>250</v>
      </c>
      <c r="D103" s="76" t="s">
        <v>264</v>
      </c>
      <c r="E103" s="76" t="s">
        <v>236</v>
      </c>
      <c r="F103" s="76" t="s">
        <v>265</v>
      </c>
      <c r="G103" s="76"/>
      <c r="H103" s="76"/>
      <c r="I103" s="149"/>
      <c r="J103" s="150">
        <v>0</v>
      </c>
      <c r="K103" s="78"/>
      <c r="L103" s="132">
        <f t="shared" si="4"/>
        <v>0</v>
      </c>
    </row>
    <row r="104" spans="6:12" ht="15">
      <c r="F104" s="1"/>
      <c r="J104" s="151"/>
      <c r="K104" s="63" t="s">
        <v>266</v>
      </c>
      <c r="L104" s="64">
        <f>SUM(L96:L103)</f>
        <v>0</v>
      </c>
    </row>
    <row r="105" spans="1:12" ht="15.75">
      <c r="A105" s="15" t="s">
        <v>267</v>
      </c>
      <c r="B105" s="16" t="s">
        <v>268</v>
      </c>
      <c r="C105" s="152" t="s">
        <v>269</v>
      </c>
      <c r="D105" s="20"/>
      <c r="E105" s="20"/>
      <c r="F105" s="20"/>
      <c r="G105" s="20"/>
      <c r="H105" s="20"/>
      <c r="I105" s="21"/>
      <c r="J105" s="22">
        <v>250</v>
      </c>
      <c r="K105" s="153">
        <v>1</v>
      </c>
      <c r="L105" s="68">
        <f>J105*K105</f>
        <v>250</v>
      </c>
    </row>
    <row r="106" spans="1:12" ht="15.75">
      <c r="A106" s="25" t="s">
        <v>270</v>
      </c>
      <c r="B106" s="154" t="s">
        <v>271</v>
      </c>
      <c r="C106" s="27"/>
      <c r="D106" s="29" t="s">
        <v>272</v>
      </c>
      <c r="E106" s="29"/>
      <c r="F106" s="29"/>
      <c r="G106" s="29"/>
      <c r="H106" s="29"/>
      <c r="I106" s="30"/>
      <c r="J106" s="31"/>
      <c r="K106" s="70"/>
      <c r="L106" s="46"/>
    </row>
    <row r="107" spans="1:12" ht="15.75">
      <c r="A107" s="25" t="s">
        <v>273</v>
      </c>
      <c r="B107" s="154" t="s">
        <v>274</v>
      </c>
      <c r="C107" s="27"/>
      <c r="D107" s="29" t="s">
        <v>275</v>
      </c>
      <c r="E107" s="29"/>
      <c r="F107" s="29"/>
      <c r="G107" s="29"/>
      <c r="H107" s="29"/>
      <c r="I107" s="30"/>
      <c r="J107" s="31"/>
      <c r="K107" s="70"/>
      <c r="L107" s="46"/>
    </row>
    <row r="108" spans="1:12" ht="15">
      <c r="A108" s="25" t="s">
        <v>276</v>
      </c>
      <c r="B108" s="69"/>
      <c r="C108" s="27" t="s">
        <v>277</v>
      </c>
      <c r="D108" s="28" t="s">
        <v>278</v>
      </c>
      <c r="E108" s="28">
        <v>100</v>
      </c>
      <c r="F108" s="28" t="s">
        <v>279</v>
      </c>
      <c r="G108" s="38">
        <v>0.4</v>
      </c>
      <c r="H108" s="28" t="s">
        <v>280</v>
      </c>
      <c r="I108" s="106"/>
      <c r="J108" s="52"/>
      <c r="K108" s="155">
        <f>SUM(L16,L19:L28,L33:L35)</f>
        <v>0</v>
      </c>
      <c r="L108" s="156">
        <f>K108*G108</f>
        <v>0</v>
      </c>
    </row>
    <row r="109" spans="1:12" ht="15">
      <c r="A109" s="25" t="s">
        <v>281</v>
      </c>
      <c r="B109" s="69"/>
      <c r="C109" s="70"/>
      <c r="D109" s="29"/>
      <c r="E109" s="28">
        <v>60</v>
      </c>
      <c r="F109" s="28" t="s">
        <v>279</v>
      </c>
      <c r="G109" s="38">
        <v>0.6</v>
      </c>
      <c r="H109" s="28"/>
      <c r="I109" s="106"/>
      <c r="J109" s="52"/>
      <c r="K109" s="70"/>
      <c r="L109" s="156">
        <f>K108*G109</f>
        <v>0</v>
      </c>
    </row>
    <row r="110" spans="1:12" ht="15">
      <c r="A110" s="25" t="s">
        <v>282</v>
      </c>
      <c r="B110" s="69"/>
      <c r="C110" s="70"/>
      <c r="D110" s="29"/>
      <c r="E110" s="28">
        <v>30</v>
      </c>
      <c r="F110" s="28" t="s">
        <v>279</v>
      </c>
      <c r="G110" s="38">
        <v>0.9</v>
      </c>
      <c r="H110" s="28"/>
      <c r="I110" s="106"/>
      <c r="J110" s="52"/>
      <c r="K110" s="70"/>
      <c r="L110" s="156">
        <f>K108*G110</f>
        <v>0</v>
      </c>
    </row>
    <row r="111" spans="1:12" ht="15">
      <c r="A111" s="25" t="s">
        <v>283</v>
      </c>
      <c r="B111" s="69"/>
      <c r="C111" s="70"/>
      <c r="D111" s="29"/>
      <c r="E111" s="28" t="s">
        <v>284</v>
      </c>
      <c r="F111" s="29"/>
      <c r="G111" s="38">
        <v>1</v>
      </c>
      <c r="H111" s="29"/>
      <c r="I111" s="30"/>
      <c r="J111" s="52"/>
      <c r="K111" s="70"/>
      <c r="L111" s="156">
        <f>K108*G111</f>
        <v>0</v>
      </c>
    </row>
    <row r="112" spans="1:12" ht="15.75">
      <c r="A112" s="25" t="s">
        <v>285</v>
      </c>
      <c r="B112" s="69"/>
      <c r="C112" s="157" t="s">
        <v>286</v>
      </c>
      <c r="D112" s="29"/>
      <c r="E112" s="28"/>
      <c r="F112" s="29"/>
      <c r="G112" s="38"/>
      <c r="H112" s="29"/>
      <c r="I112" s="30"/>
      <c r="J112" s="52"/>
      <c r="K112" s="158">
        <f>L83</f>
        <v>0</v>
      </c>
      <c r="L112" s="159">
        <f>K112/100*30</f>
        <v>0</v>
      </c>
    </row>
    <row r="113" spans="1:12" ht="15">
      <c r="A113" s="25" t="s">
        <v>287</v>
      </c>
      <c r="B113" s="69"/>
      <c r="C113" s="27" t="s">
        <v>387</v>
      </c>
      <c r="D113" s="28" t="s">
        <v>278</v>
      </c>
      <c r="E113" s="28">
        <v>30</v>
      </c>
      <c r="F113" s="28" t="s">
        <v>279</v>
      </c>
      <c r="G113" s="38">
        <v>0.5</v>
      </c>
      <c r="H113" s="28" t="s">
        <v>288</v>
      </c>
      <c r="I113" s="106"/>
      <c r="J113" s="52"/>
      <c r="K113" s="70"/>
      <c r="L113" s="160">
        <f>K112*G113</f>
        <v>0</v>
      </c>
    </row>
    <row r="114" spans="1:12" ht="15">
      <c r="A114" s="25" t="s">
        <v>289</v>
      </c>
      <c r="B114" s="69"/>
      <c r="C114" s="27"/>
      <c r="D114" s="28"/>
      <c r="E114" s="28" t="s">
        <v>284</v>
      </c>
      <c r="F114" s="28"/>
      <c r="G114" s="38">
        <v>0.8</v>
      </c>
      <c r="H114" s="28"/>
      <c r="I114" s="106"/>
      <c r="J114" s="52"/>
      <c r="K114" s="70"/>
      <c r="L114" s="160">
        <f>K112*G114</f>
        <v>0</v>
      </c>
    </row>
    <row r="115" spans="1:12" ht="15.75">
      <c r="A115" s="25" t="s">
        <v>290</v>
      </c>
      <c r="B115" s="69"/>
      <c r="C115" s="157" t="s">
        <v>291</v>
      </c>
      <c r="D115" s="29"/>
      <c r="E115" s="29"/>
      <c r="F115" s="29"/>
      <c r="G115" s="29"/>
      <c r="H115" s="29"/>
      <c r="I115" s="30"/>
      <c r="J115" s="52"/>
      <c r="K115" s="158">
        <f>L95</f>
        <v>0</v>
      </c>
      <c r="L115" s="161">
        <f>K115/100*30</f>
        <v>0</v>
      </c>
    </row>
    <row r="116" spans="1:12" ht="15">
      <c r="A116" s="25" t="s">
        <v>292</v>
      </c>
      <c r="B116" s="69"/>
      <c r="C116" s="27" t="s">
        <v>388</v>
      </c>
      <c r="D116" s="28" t="s">
        <v>278</v>
      </c>
      <c r="E116" s="28">
        <v>30</v>
      </c>
      <c r="F116" s="28" t="s">
        <v>279</v>
      </c>
      <c r="G116" s="38">
        <v>0.5</v>
      </c>
      <c r="H116" s="28" t="s">
        <v>288</v>
      </c>
      <c r="I116" s="106"/>
      <c r="J116" s="52"/>
      <c r="K116" s="162"/>
      <c r="L116" s="156">
        <f>$K$115*G116</f>
        <v>0</v>
      </c>
    </row>
    <row r="117" spans="1:12" ht="15">
      <c r="A117" s="25" t="s">
        <v>293</v>
      </c>
      <c r="B117" s="69"/>
      <c r="C117" s="70"/>
      <c r="D117" s="28" t="s">
        <v>278</v>
      </c>
      <c r="E117" s="28">
        <v>15</v>
      </c>
      <c r="F117" s="28" t="s">
        <v>279</v>
      </c>
      <c r="G117" s="38">
        <v>1</v>
      </c>
      <c r="H117" s="29"/>
      <c r="I117" s="30"/>
      <c r="J117" s="52"/>
      <c r="K117" s="162"/>
      <c r="L117" s="156">
        <f>$K$115*G117</f>
        <v>0</v>
      </c>
    </row>
    <row r="118" spans="1:12" ht="15.75">
      <c r="A118" s="25" t="s">
        <v>294</v>
      </c>
      <c r="B118" s="69"/>
      <c r="C118" s="27" t="s">
        <v>386</v>
      </c>
      <c r="D118" s="29"/>
      <c r="E118" s="29"/>
      <c r="F118" s="29"/>
      <c r="G118" s="29"/>
      <c r="H118" s="29"/>
      <c r="I118" s="30"/>
      <c r="J118" s="163"/>
      <c r="K118" s="158">
        <f>L104</f>
        <v>0</v>
      </c>
      <c r="L118" s="161">
        <f>K118/100*40</f>
        <v>0</v>
      </c>
    </row>
    <row r="119" spans="1:12" ht="15">
      <c r="A119" s="25" t="s">
        <v>295</v>
      </c>
      <c r="B119" s="69"/>
      <c r="C119" s="27" t="s">
        <v>389</v>
      </c>
      <c r="D119" s="28" t="s">
        <v>278</v>
      </c>
      <c r="E119" s="28">
        <v>30</v>
      </c>
      <c r="F119" s="28" t="s">
        <v>279</v>
      </c>
      <c r="G119" s="38">
        <v>0.4</v>
      </c>
      <c r="H119" s="28" t="s">
        <v>288</v>
      </c>
      <c r="I119" s="106"/>
      <c r="J119" s="52"/>
      <c r="K119" s="70"/>
      <c r="L119" s="156">
        <f>K118*G119</f>
        <v>0</v>
      </c>
    </row>
    <row r="120" spans="1:12" ht="15">
      <c r="A120" s="25" t="s">
        <v>296</v>
      </c>
      <c r="B120" s="69"/>
      <c r="C120" s="27"/>
      <c r="D120" s="28"/>
      <c r="E120" s="28">
        <v>15</v>
      </c>
      <c r="F120" s="28" t="s">
        <v>279</v>
      </c>
      <c r="G120" s="38">
        <v>0.6</v>
      </c>
      <c r="H120" s="28" t="s">
        <v>288</v>
      </c>
      <c r="I120" s="106"/>
      <c r="J120" s="52"/>
      <c r="K120" s="70"/>
      <c r="L120" s="156">
        <f>K118*G120</f>
        <v>0</v>
      </c>
    </row>
    <row r="121" spans="1:12" ht="15">
      <c r="A121" s="56" t="s">
        <v>297</v>
      </c>
      <c r="B121" s="57"/>
      <c r="C121" s="148"/>
      <c r="D121" s="76"/>
      <c r="E121" s="76" t="s">
        <v>284</v>
      </c>
      <c r="F121" s="76"/>
      <c r="G121" s="164">
        <v>1</v>
      </c>
      <c r="H121" s="76"/>
      <c r="I121" s="149"/>
      <c r="J121" s="165"/>
      <c r="K121" s="166"/>
      <c r="L121" s="167">
        <f>K118*G121</f>
        <v>0</v>
      </c>
    </row>
    <row r="122" spans="1:12" ht="15">
      <c r="A122" s="168"/>
      <c r="B122" s="169"/>
      <c r="C122" s="170"/>
      <c r="D122" s="170"/>
      <c r="E122" s="170"/>
      <c r="F122" s="170"/>
      <c r="G122" s="171"/>
      <c r="H122" s="170"/>
      <c r="I122" s="170"/>
      <c r="J122" s="172"/>
      <c r="K122" s="173"/>
      <c r="L122" s="174"/>
    </row>
    <row r="123" spans="1:12" ht="15">
      <c r="A123" s="56" t="s">
        <v>298</v>
      </c>
      <c r="B123" s="57"/>
      <c r="C123" s="229" t="s">
        <v>381</v>
      </c>
      <c r="D123" s="76" t="s">
        <v>299</v>
      </c>
      <c r="E123" s="76" t="s">
        <v>300</v>
      </c>
      <c r="F123" s="76"/>
      <c r="G123" s="164"/>
      <c r="H123" s="76"/>
      <c r="I123" s="149"/>
      <c r="J123" s="175">
        <v>500</v>
      </c>
      <c r="K123" s="166"/>
      <c r="L123" s="167">
        <f>J123*K123</f>
        <v>0</v>
      </c>
    </row>
    <row r="124" spans="3:12" ht="15">
      <c r="C124" s="2" t="s">
        <v>394</v>
      </c>
      <c r="E124" s="2" t="s">
        <v>301</v>
      </c>
      <c r="F124" s="12" t="s">
        <v>302</v>
      </c>
      <c r="G124" s="12" t="s">
        <v>303</v>
      </c>
      <c r="H124" s="176" t="s">
        <v>304</v>
      </c>
      <c r="I124" s="12"/>
      <c r="J124" s="177" t="s">
        <v>305</v>
      </c>
      <c r="K124" s="63" t="s">
        <v>306</v>
      </c>
      <c r="L124" s="64">
        <f>L123</f>
        <v>0</v>
      </c>
    </row>
    <row r="125" spans="1:12" ht="15.75">
      <c r="A125" s="15" t="s">
        <v>307</v>
      </c>
      <c r="B125" s="16" t="s">
        <v>308</v>
      </c>
      <c r="C125" s="152" t="s">
        <v>309</v>
      </c>
      <c r="D125" s="20"/>
      <c r="E125" s="178" t="s">
        <v>310</v>
      </c>
      <c r="F125" s="179"/>
      <c r="G125" s="180"/>
      <c r="H125" s="20" t="s">
        <v>391</v>
      </c>
      <c r="I125" s="21"/>
      <c r="J125" s="181">
        <v>5.8</v>
      </c>
      <c r="K125" s="182">
        <f>G125-F125</f>
        <v>0</v>
      </c>
      <c r="L125" s="68">
        <f aca="true" t="shared" si="5" ref="L125:L130">J125*K125</f>
        <v>0</v>
      </c>
    </row>
    <row r="126" spans="1:12" ht="15">
      <c r="A126" s="25" t="s">
        <v>311</v>
      </c>
      <c r="B126" s="183"/>
      <c r="C126" s="27" t="s">
        <v>312</v>
      </c>
      <c r="D126" s="184" t="s">
        <v>313</v>
      </c>
      <c r="E126" s="43" t="s">
        <v>310</v>
      </c>
      <c r="F126" s="185"/>
      <c r="G126" s="186"/>
      <c r="H126" s="29" t="s">
        <v>391</v>
      </c>
      <c r="I126" s="30"/>
      <c r="J126" s="187">
        <v>1.4</v>
      </c>
      <c r="K126" s="188">
        <f>G126-F126</f>
        <v>0</v>
      </c>
      <c r="L126" s="33">
        <f t="shared" si="5"/>
        <v>0</v>
      </c>
    </row>
    <row r="127" spans="1:12" ht="15">
      <c r="A127" s="25" t="s">
        <v>314</v>
      </c>
      <c r="B127" s="189"/>
      <c r="C127" s="190" t="s">
        <v>315</v>
      </c>
      <c r="D127" s="136"/>
      <c r="E127" s="191" t="s">
        <v>310</v>
      </c>
      <c r="F127" s="192"/>
      <c r="G127" s="193"/>
      <c r="H127" s="136" t="s">
        <v>391</v>
      </c>
      <c r="I127" s="138"/>
      <c r="J127" s="194">
        <v>0.46</v>
      </c>
      <c r="K127" s="195">
        <f>G127-F127</f>
        <v>0</v>
      </c>
      <c r="L127" s="196">
        <f t="shared" si="5"/>
        <v>0</v>
      </c>
    </row>
    <row r="128" spans="1:12" ht="15">
      <c r="A128" s="25" t="s">
        <v>316</v>
      </c>
      <c r="B128" s="189"/>
      <c r="C128" s="197" t="s">
        <v>317</v>
      </c>
      <c r="D128" s="119" t="s">
        <v>318</v>
      </c>
      <c r="E128" s="119" t="s">
        <v>319</v>
      </c>
      <c r="F128" s="119" t="s">
        <v>320</v>
      </c>
      <c r="G128" s="119"/>
      <c r="H128" s="119"/>
      <c r="I128" s="198" t="s">
        <v>321</v>
      </c>
      <c r="J128" s="199">
        <v>5</v>
      </c>
      <c r="K128" s="140"/>
      <c r="L128" s="33">
        <f t="shared" si="5"/>
        <v>0</v>
      </c>
    </row>
    <row r="129" spans="1:12" ht="15">
      <c r="A129" s="25" t="s">
        <v>322</v>
      </c>
      <c r="B129" s="189"/>
      <c r="C129" s="197" t="s">
        <v>323</v>
      </c>
      <c r="D129" s="200" t="s">
        <v>324</v>
      </c>
      <c r="E129" s="119"/>
      <c r="F129" s="119"/>
      <c r="G129" s="119"/>
      <c r="H129" s="119"/>
      <c r="I129" s="201"/>
      <c r="J129" s="36">
        <v>0</v>
      </c>
      <c r="K129" s="140"/>
      <c r="L129" s="33">
        <f t="shared" si="5"/>
        <v>0</v>
      </c>
    </row>
    <row r="130" spans="1:12" ht="15">
      <c r="A130" s="56" t="s">
        <v>325</v>
      </c>
      <c r="B130" s="202"/>
      <c r="C130" s="203" t="s">
        <v>323</v>
      </c>
      <c r="D130" s="59"/>
      <c r="E130" s="204"/>
      <c r="F130" s="205"/>
      <c r="G130" s="206"/>
      <c r="H130" s="59"/>
      <c r="I130" s="60"/>
      <c r="J130" s="207">
        <v>0</v>
      </c>
      <c r="K130" s="208"/>
      <c r="L130" s="79">
        <f t="shared" si="5"/>
        <v>0</v>
      </c>
    </row>
    <row r="131" spans="11:12" ht="15">
      <c r="K131" s="63" t="s">
        <v>326</v>
      </c>
      <c r="L131" s="64">
        <f>SUM(L125:L130)</f>
        <v>0</v>
      </c>
    </row>
    <row r="132" spans="2:9" ht="15">
      <c r="B132" s="1" t="s">
        <v>327</v>
      </c>
      <c r="C132" s="63" t="s">
        <v>328</v>
      </c>
      <c r="D132" s="63"/>
      <c r="E132" s="63"/>
      <c r="F132" s="63"/>
      <c r="G132" s="63"/>
      <c r="H132" s="63"/>
      <c r="I132" s="63"/>
    </row>
    <row r="133" spans="2:12" ht="15">
      <c r="B133" s="209" t="s">
        <v>329</v>
      </c>
      <c r="C133" s="209"/>
      <c r="D133" s="210"/>
      <c r="E133" s="63"/>
      <c r="F133" s="63"/>
      <c r="G133" s="63"/>
      <c r="H133" s="63"/>
      <c r="I133" s="63"/>
      <c r="K133" s="2" t="s">
        <v>107</v>
      </c>
      <c r="L133" s="151">
        <f>L43</f>
        <v>0</v>
      </c>
    </row>
    <row r="134" spans="2:12" ht="15">
      <c r="B134" s="209" t="s">
        <v>330</v>
      </c>
      <c r="C134" s="209"/>
      <c r="D134" s="210"/>
      <c r="E134" s="63"/>
      <c r="F134" s="63"/>
      <c r="G134" s="63"/>
      <c r="H134" s="63"/>
      <c r="I134" s="63"/>
      <c r="J134" s="2" t="s">
        <v>331</v>
      </c>
      <c r="K134" s="2" t="s">
        <v>118</v>
      </c>
      <c r="L134" s="151">
        <f>L50</f>
        <v>0</v>
      </c>
    </row>
    <row r="135" spans="2:12" ht="15">
      <c r="B135" s="209" t="s">
        <v>332</v>
      </c>
      <c r="C135" s="209"/>
      <c r="D135" s="210"/>
      <c r="E135" s="63"/>
      <c r="F135" s="63"/>
      <c r="G135" s="63"/>
      <c r="H135" s="63"/>
      <c r="I135" s="63"/>
      <c r="J135" s="2" t="s">
        <v>331</v>
      </c>
      <c r="K135" s="2" t="s">
        <v>221</v>
      </c>
      <c r="L135" s="151">
        <f>L83</f>
        <v>0</v>
      </c>
    </row>
    <row r="136" spans="2:12" ht="15">
      <c r="B136" s="210"/>
      <c r="C136" s="210" t="s">
        <v>333</v>
      </c>
      <c r="D136" s="210"/>
      <c r="E136" s="63"/>
      <c r="F136" s="63"/>
      <c r="G136" s="63"/>
      <c r="H136" s="63"/>
      <c r="I136" s="63"/>
      <c r="J136" s="2" t="s">
        <v>331</v>
      </c>
      <c r="K136" s="2" t="s">
        <v>249</v>
      </c>
      <c r="L136" s="151">
        <f>L95</f>
        <v>0</v>
      </c>
    </row>
    <row r="137" spans="2:12" ht="15">
      <c r="B137" s="210" t="s">
        <v>334</v>
      </c>
      <c r="C137" s="210"/>
      <c r="D137" s="209" t="s">
        <v>335</v>
      </c>
      <c r="E137" s="63"/>
      <c r="F137" s="63"/>
      <c r="G137" s="63"/>
      <c r="H137" s="63"/>
      <c r="I137" s="63"/>
      <c r="J137" s="2" t="s">
        <v>331</v>
      </c>
      <c r="K137" s="2" t="s">
        <v>266</v>
      </c>
      <c r="L137" s="151">
        <f>L104</f>
        <v>0</v>
      </c>
    </row>
    <row r="138" spans="2:12" ht="15">
      <c r="B138" s="210"/>
      <c r="C138" s="210"/>
      <c r="D138" s="209" t="s">
        <v>336</v>
      </c>
      <c r="E138" s="63"/>
      <c r="F138" s="63"/>
      <c r="G138" s="63"/>
      <c r="H138" s="63"/>
      <c r="I138" s="63"/>
      <c r="J138" s="2" t="s">
        <v>393</v>
      </c>
      <c r="K138" s="215" t="s">
        <v>392</v>
      </c>
      <c r="L138" s="233"/>
    </row>
    <row r="139" spans="2:12" ht="15">
      <c r="B139" s="209" t="s">
        <v>338</v>
      </c>
      <c r="C139" s="209"/>
      <c r="D139" s="210"/>
      <c r="E139" s="63"/>
      <c r="F139" s="63"/>
      <c r="G139" s="63"/>
      <c r="H139" s="63"/>
      <c r="I139" s="63"/>
      <c r="K139" s="211" t="s">
        <v>337</v>
      </c>
      <c r="L139" s="212">
        <f>SUM(L133:L137)-L138</f>
        <v>0</v>
      </c>
    </row>
    <row r="140" spans="2:9" ht="15">
      <c r="B140" s="209"/>
      <c r="C140" s="209" t="s">
        <v>339</v>
      </c>
      <c r="D140" s="210"/>
      <c r="E140" s="63"/>
      <c r="F140" s="63"/>
      <c r="G140" s="63"/>
      <c r="H140" s="63"/>
      <c r="I140" s="63"/>
    </row>
    <row r="141" spans="2:13" ht="15">
      <c r="B141" s="210" t="s">
        <v>341</v>
      </c>
      <c r="C141" s="210"/>
      <c r="D141" s="210"/>
      <c r="E141" s="63"/>
      <c r="F141" s="63"/>
      <c r="G141" s="63"/>
      <c r="H141" s="63"/>
      <c r="I141" s="63"/>
      <c r="J141" s="213" t="s">
        <v>340</v>
      </c>
      <c r="K141" s="231">
        <f>K108</f>
        <v>0</v>
      </c>
      <c r="L141" s="214"/>
      <c r="M141" s="215"/>
    </row>
    <row r="142" spans="2:13" ht="15">
      <c r="B142" s="210"/>
      <c r="C142" s="210" t="s">
        <v>343</v>
      </c>
      <c r="D142" s="210"/>
      <c r="E142" s="63"/>
      <c r="F142" s="63"/>
      <c r="G142" s="63"/>
      <c r="H142" s="63"/>
      <c r="I142" s="63"/>
      <c r="J142" s="213" t="s">
        <v>342</v>
      </c>
      <c r="K142" s="232">
        <f>L112+L115+L118</f>
        <v>0</v>
      </c>
      <c r="L142" s="214"/>
      <c r="M142" s="215"/>
    </row>
    <row r="143" spans="2:12" ht="15">
      <c r="B143" s="209" t="s">
        <v>344</v>
      </c>
      <c r="C143" s="209"/>
      <c r="D143" s="210"/>
      <c r="E143" s="63"/>
      <c r="F143" s="63"/>
      <c r="G143" s="63"/>
      <c r="H143" s="63"/>
      <c r="I143" s="63"/>
      <c r="J143" s="2" t="s">
        <v>345</v>
      </c>
      <c r="K143" s="234">
        <f>SUM(K141:K142)</f>
        <v>0</v>
      </c>
      <c r="L143" s="234">
        <f>SUM(L141:L142)</f>
        <v>0</v>
      </c>
    </row>
    <row r="144" spans="2:12" ht="15">
      <c r="B144" s="209" t="s">
        <v>346</v>
      </c>
      <c r="C144" s="209"/>
      <c r="D144" s="210"/>
      <c r="E144" s="63"/>
      <c r="F144" s="63"/>
      <c r="G144" s="63"/>
      <c r="H144" s="63"/>
      <c r="I144" s="63"/>
      <c r="J144" s="2" t="s">
        <v>390</v>
      </c>
      <c r="L144" s="230">
        <f>K143-L143</f>
        <v>0</v>
      </c>
    </row>
    <row r="145" spans="2:9" ht="15">
      <c r="B145" s="209" t="s">
        <v>347</v>
      </c>
      <c r="C145" s="209"/>
      <c r="D145" s="210"/>
      <c r="E145" s="63"/>
      <c r="F145" s="63"/>
      <c r="G145" s="63"/>
      <c r="H145" s="63"/>
      <c r="I145" s="63"/>
    </row>
    <row r="146" spans="2:12" ht="15">
      <c r="B146" s="210"/>
      <c r="C146" s="210"/>
      <c r="D146" s="210"/>
      <c r="E146" s="63"/>
      <c r="F146" s="63"/>
      <c r="G146" s="63"/>
      <c r="H146" s="63"/>
      <c r="I146" s="63"/>
      <c r="J146" s="213" t="s">
        <v>348</v>
      </c>
      <c r="L146" s="151">
        <f>L139-L143</f>
        <v>0</v>
      </c>
    </row>
    <row r="147" spans="2:12" ht="15">
      <c r="B147" s="210" t="s">
        <v>349</v>
      </c>
      <c r="C147" s="210"/>
      <c r="D147" s="210" t="s">
        <v>350</v>
      </c>
      <c r="E147" s="63"/>
      <c r="F147" s="63"/>
      <c r="G147" s="63"/>
      <c r="H147" s="63"/>
      <c r="I147" s="63"/>
      <c r="J147" s="213" t="s">
        <v>351</v>
      </c>
      <c r="L147" s="151">
        <f>L105</f>
        <v>250</v>
      </c>
    </row>
    <row r="148" spans="2:12" ht="15">
      <c r="B148" s="210"/>
      <c r="C148" s="210"/>
      <c r="D148" s="216" t="s">
        <v>352</v>
      </c>
      <c r="E148" s="63"/>
      <c r="F148" s="63"/>
      <c r="G148" s="63"/>
      <c r="H148" s="63"/>
      <c r="I148" s="63"/>
      <c r="K148" s="2" t="s">
        <v>345</v>
      </c>
      <c r="L148" s="212">
        <f>L146+L147</f>
        <v>250</v>
      </c>
    </row>
    <row r="149" spans="3:12" ht="15">
      <c r="C149" s="216"/>
      <c r="D149" s="209" t="s">
        <v>353</v>
      </c>
      <c r="E149" s="63"/>
      <c r="F149" s="63"/>
      <c r="G149" s="63"/>
      <c r="H149" s="63"/>
      <c r="I149" s="63"/>
      <c r="K149" s="217"/>
      <c r="L149" s="218"/>
    </row>
    <row r="150" spans="3:13" ht="15">
      <c r="C150" s="209"/>
      <c r="D150" s="209" t="s">
        <v>354</v>
      </c>
      <c r="E150" s="63"/>
      <c r="F150" s="63"/>
      <c r="G150" s="63"/>
      <c r="H150" s="63"/>
      <c r="I150" s="63"/>
      <c r="J150" s="213" t="s">
        <v>355</v>
      </c>
      <c r="K150" s="3"/>
      <c r="L150" s="214"/>
      <c r="M150" s="215"/>
    </row>
    <row r="151" spans="10:12" ht="15">
      <c r="J151" s="219" t="s">
        <v>356</v>
      </c>
      <c r="K151" s="219"/>
      <c r="L151" s="220">
        <f>L148-L150</f>
        <v>250</v>
      </c>
    </row>
    <row r="152" spans="2:9" ht="15">
      <c r="B152" s="209" t="s">
        <v>357</v>
      </c>
      <c r="C152" s="209"/>
      <c r="D152" s="210"/>
      <c r="E152" s="63"/>
      <c r="F152" s="63"/>
      <c r="G152" s="63"/>
      <c r="H152" s="63"/>
      <c r="I152" s="63"/>
    </row>
    <row r="153" spans="2:12" ht="15">
      <c r="B153" s="221" t="s">
        <v>358</v>
      </c>
      <c r="C153" s="209"/>
      <c r="D153" s="210"/>
      <c r="E153" s="63"/>
      <c r="F153" s="63"/>
      <c r="G153" s="63"/>
      <c r="H153" s="63"/>
      <c r="I153" s="63"/>
      <c r="J153" s="2" t="s">
        <v>359</v>
      </c>
      <c r="L153" s="151">
        <f>L147</f>
        <v>250</v>
      </c>
    </row>
    <row r="154" spans="2:12" ht="15">
      <c r="B154" s="209" t="s">
        <v>360</v>
      </c>
      <c r="C154" s="209"/>
      <c r="D154" s="210"/>
      <c r="E154" s="63"/>
      <c r="F154" s="63"/>
      <c r="G154" s="63"/>
      <c r="H154" s="63"/>
      <c r="I154" s="63"/>
      <c r="J154" s="213" t="s">
        <v>361</v>
      </c>
      <c r="L154" s="222">
        <f>L151</f>
        <v>250</v>
      </c>
    </row>
    <row r="155" spans="2:12" ht="15">
      <c r="B155" s="209" t="s">
        <v>362</v>
      </c>
      <c r="C155" s="209"/>
      <c r="D155" s="210"/>
      <c r="E155" s="63"/>
      <c r="F155" s="63"/>
      <c r="G155" s="63"/>
      <c r="H155" s="63"/>
      <c r="I155" s="63"/>
      <c r="J155" s="213" t="s">
        <v>363</v>
      </c>
      <c r="L155" s="151">
        <f>L124</f>
        <v>0</v>
      </c>
    </row>
    <row r="156" spans="2:12" ht="15">
      <c r="B156" s="210" t="s">
        <v>364</v>
      </c>
      <c r="D156" s="210"/>
      <c r="E156" s="63"/>
      <c r="F156" s="210"/>
      <c r="G156" s="63"/>
      <c r="H156" s="63"/>
      <c r="I156" s="63"/>
      <c r="J156" s="213" t="s">
        <v>365</v>
      </c>
      <c r="L156" s="151">
        <f>L131</f>
        <v>0</v>
      </c>
    </row>
    <row r="157" spans="2:12" ht="15">
      <c r="B157" s="210" t="s">
        <v>366</v>
      </c>
      <c r="C157" s="209"/>
      <c r="D157" s="210"/>
      <c r="E157" s="63"/>
      <c r="F157" s="63"/>
      <c r="G157" s="63"/>
      <c r="H157" s="63"/>
      <c r="I157" s="63"/>
      <c r="J157" s="213" t="s">
        <v>367</v>
      </c>
      <c r="L157" s="223">
        <f>L153-L154-L155-L156</f>
        <v>0</v>
      </c>
    </row>
    <row r="158" spans="2:9" ht="15">
      <c r="B158" s="209" t="s">
        <v>368</v>
      </c>
      <c r="C158" s="210"/>
      <c r="D158" s="210"/>
      <c r="E158" s="63"/>
      <c r="F158" s="63"/>
      <c r="G158" s="63"/>
      <c r="H158" s="63"/>
      <c r="I158" s="63"/>
    </row>
    <row r="159" spans="2:12" ht="15">
      <c r="B159" s="209" t="s">
        <v>369</v>
      </c>
      <c r="C159" s="210"/>
      <c r="D159" s="210"/>
      <c r="E159" s="63"/>
      <c r="F159" s="63"/>
      <c r="G159" s="63"/>
      <c r="H159" s="63"/>
      <c r="I159" s="63"/>
      <c r="J159" s="2" t="s">
        <v>370</v>
      </c>
      <c r="K159" s="224"/>
      <c r="L159" s="225"/>
    </row>
    <row r="160" spans="2:9" ht="15">
      <c r="B160" s="209" t="s">
        <v>371</v>
      </c>
      <c r="C160" s="210"/>
      <c r="D160" s="210"/>
      <c r="E160" s="63"/>
      <c r="F160" s="63"/>
      <c r="G160" s="63"/>
      <c r="H160" s="63"/>
      <c r="I160" s="63"/>
    </row>
    <row r="161" spans="2:12" ht="15">
      <c r="B161" s="226" t="s">
        <v>372</v>
      </c>
      <c r="C161" s="210"/>
      <c r="D161" s="210"/>
      <c r="E161" s="63"/>
      <c r="F161" s="63"/>
      <c r="G161" s="63"/>
      <c r="H161" s="63"/>
      <c r="I161" s="63"/>
      <c r="J161" s="2" t="s">
        <v>373</v>
      </c>
      <c r="K161" s="227"/>
      <c r="L161" s="227"/>
    </row>
    <row r="162" spans="2:5" ht="15">
      <c r="B162" s="210" t="s">
        <v>374</v>
      </c>
      <c r="C162" s="209" t="s">
        <v>375</v>
      </c>
      <c r="D162" s="226"/>
      <c r="E162" s="209" t="s">
        <v>376</v>
      </c>
    </row>
    <row r="163" spans="2:12" ht="15">
      <c r="B163" s="226" t="s">
        <v>377</v>
      </c>
      <c r="D163" s="228" t="s">
        <v>378</v>
      </c>
      <c r="E163" s="209" t="s">
        <v>379</v>
      </c>
      <c r="J163" s="2" t="s">
        <v>380</v>
      </c>
      <c r="K163" s="227"/>
      <c r="L163" s="227"/>
    </row>
    <row r="164" spans="2:3" ht="15">
      <c r="B164" s="1"/>
      <c r="C164" s="1"/>
    </row>
    <row r="165" spans="2:3" ht="15">
      <c r="B165" s="1"/>
      <c r="C165" s="1"/>
    </row>
  </sheetData>
  <sheetProtection password="83DD" sheet="1" objects="1" scenarios="1"/>
  <mergeCells count="3">
    <mergeCell ref="K2:L2"/>
    <mergeCell ref="I3:L3"/>
    <mergeCell ref="K6:L6"/>
  </mergeCells>
  <hyperlinks>
    <hyperlink ref="D163" r:id="rId1" display="www.harald-karow.de/keg-liste.htm"/>
  </hyperlinks>
  <printOptions/>
  <pageMargins left="0.5902777777777778" right="0.5902777777777778" top="0.4152777777777778" bottom="0.8125" header="0.5118055555555555" footer="0.35694444444444445"/>
  <pageSetup firstPageNumber="1" useFirstPageNumber="1" horizontalDpi="300" verticalDpi="300" orientation="landscape" paperSize="9" scale="76" r:id="rId3"/>
  <headerFooter alignWithMargins="0">
    <oddFooter>&amp;LMiet-mich-und-feier.de
Preistliste AGBs, Stand &amp;D&amp;CSeite &amp;P von &amp;N&amp;R© miet-mich-und-feier M.H.
Kleine-Altefähre 19 - 23552 Lübeck - Tel. 0451-58 68 515 mit AB</oddFooter>
  </headerFooter>
  <rowBreaks count="3" manualBreakCount="3">
    <brk id="42" max="255" man="1"/>
    <brk id="82" max="255" man="1"/>
    <brk id="12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Markus</cp:lastModifiedBy>
  <cp:lastPrinted>2018-10-10T12:28:07Z</cp:lastPrinted>
  <dcterms:created xsi:type="dcterms:W3CDTF">2018-10-10T11:21:41Z</dcterms:created>
  <dcterms:modified xsi:type="dcterms:W3CDTF">2018-10-10T12:30:52Z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